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<sst xmlns="http://schemas.openxmlformats.org/spreadsheetml/2006/main" count="348" uniqueCount="216">
  <si>
    <t>Приложение № 12</t>
  </si>
  <si>
    <t xml:space="preserve">к решению Думы городского округа </t>
  </si>
  <si>
    <t xml:space="preserve">от    декабря 2020 г. № </t>
  </si>
  <si>
    <t xml:space="preserve">«Об утверждении  бюджета городского </t>
  </si>
  <si>
    <t>округа ЗАТО Свободный на 2021 год</t>
  </si>
  <si>
    <t>и плановый период 2022 и 2023 годов»</t>
  </si>
  <si>
    <t>Перечень муниципальных программ и</t>
  </si>
  <si>
    <t xml:space="preserve">распределение бюджетных ассигнований на реализацию </t>
  </si>
  <si>
    <t xml:space="preserve">муниципальных  программ городского округа </t>
  </si>
  <si>
    <t>ЗАТО Свободный на 2021-2023 годы</t>
  </si>
  <si>
    <t>тыс. Руб.</t>
  </si>
  <si>
    <t>Номер  строки</t>
  </si>
  <si>
    <t>Наименование программы</t>
  </si>
  <si>
    <t>Код главного распорядителя</t>
  </si>
  <si>
    <t>Код, раздела, подраздела</t>
  </si>
  <si>
    <t>Код целевой статьи</t>
  </si>
  <si>
    <t>2021</t>
  </si>
  <si>
    <t>2022</t>
  </si>
  <si>
    <t>2023</t>
  </si>
  <si>
    <t xml:space="preserve">Муниципальная  программа "Совершенствование социально-экономической политики и эффективности муниципального управления" на 2016-2024 годы </t>
  </si>
  <si>
    <t>000</t>
  </si>
  <si>
    <t>00 00</t>
  </si>
  <si>
    <t>03 000 00000</t>
  </si>
  <si>
    <t>1.1</t>
  </si>
  <si>
    <t>Подпрограмма "Развитие субъектов малого и среднего предпринимательства" на 2016-2024 годы</t>
  </si>
  <si>
    <t>03 100 00000</t>
  </si>
  <si>
    <t>0412</t>
  </si>
  <si>
    <t>03 100 20501</t>
  </si>
  <si>
    <t>03 100 R5270</t>
  </si>
  <si>
    <t>1.2</t>
  </si>
  <si>
    <t>Подпрограмма "Управление муниципальной собственностью" на 2016-2024 годы</t>
  </si>
  <si>
    <t>03 200 00000</t>
  </si>
  <si>
    <t>01 13</t>
  </si>
  <si>
    <t>03 200 20110</t>
  </si>
  <si>
    <t>04 12</t>
  </si>
  <si>
    <t>1.3</t>
  </si>
  <si>
    <t>Подпрограмма "Развитие информационного общества" на 2016-2024 годы</t>
  </si>
  <si>
    <t>03 300 00000</t>
  </si>
  <si>
    <t>03 300 20011</t>
  </si>
  <si>
    <t>03 300 20457</t>
  </si>
  <si>
    <t>03 300 21011</t>
  </si>
  <si>
    <t>12 04</t>
  </si>
  <si>
    <t>0113</t>
  </si>
  <si>
    <t>1.4</t>
  </si>
  <si>
    <t>Подпрограмма "Создание условий для обеспечения выполнения функций органами местного самоуправления" на 2016-2024 годы</t>
  </si>
  <si>
    <t>03 400 00000</t>
  </si>
  <si>
    <t>03 400 20093</t>
  </si>
  <si>
    <t>03 400 20094</t>
  </si>
  <si>
    <t>03 400 21110</t>
  </si>
  <si>
    <t>2</t>
  </si>
  <si>
    <t>Муниципальная  программа "Безопасный город" на 2016-2024 годы</t>
  </si>
  <si>
    <t>11 000 00000</t>
  </si>
  <si>
    <t>2.1</t>
  </si>
  <si>
    <t>Подпрограмма "Развитие гражданской обороны" на 2016-2024 годы</t>
  </si>
  <si>
    <t>11 100 00000</t>
  </si>
  <si>
    <t>03 09</t>
  </si>
  <si>
    <t>11 100 20218</t>
  </si>
  <si>
    <t>2.2</t>
  </si>
  <si>
    <t>Подпрограмма "Защита населения от чрезвычайных ситуаций природного и техногенного характера" на 2016-2024 годы</t>
  </si>
  <si>
    <t>11 200 00000</t>
  </si>
  <si>
    <t xml:space="preserve">901 </t>
  </si>
  <si>
    <t>11 200 20517</t>
  </si>
  <si>
    <t>11 200 20791</t>
  </si>
  <si>
    <t>04 06</t>
  </si>
  <si>
    <t>11 200 20280</t>
  </si>
  <si>
    <t>2.3</t>
  </si>
  <si>
    <t>Подпрограмма "Обеспечение пожарной безопасности" на 2016-2024 годы</t>
  </si>
  <si>
    <t>11 300 00000</t>
  </si>
  <si>
    <t>03 10</t>
  </si>
  <si>
    <t>11 300 20505</t>
  </si>
  <si>
    <t>2.4</t>
  </si>
  <si>
    <t>Подпрограмма "Профилактика правонарушений" на 2016-2024 годы</t>
  </si>
  <si>
    <t>11 400 00000</t>
  </si>
  <si>
    <t>0314</t>
  </si>
  <si>
    <t>11 400 20517</t>
  </si>
  <si>
    <t>2.5</t>
  </si>
  <si>
    <t>Подпрограмма "Профилактика безопасности дорожного движения" на 2016-2024 годы</t>
  </si>
  <si>
    <t>11 500 00000</t>
  </si>
  <si>
    <t>11 500 20315</t>
  </si>
  <si>
    <t>2.6</t>
  </si>
  <si>
    <t>Подпрограмма "Профилактика терроризма, экстремизма и гармонизации межэтнических отношений" на 2016-2024 годы</t>
  </si>
  <si>
    <t>11 600 00000</t>
  </si>
  <si>
    <t>11 600 20517</t>
  </si>
  <si>
    <t>3</t>
  </si>
  <si>
    <t xml:space="preserve">Муниципальная  программа "Развитие образования в городском округе ЗАТО Свободный " на 2016-2024 годы </t>
  </si>
  <si>
    <t>12 000 00000</t>
  </si>
  <si>
    <t>3.1</t>
  </si>
  <si>
    <t>Подпрограмма "Развитие дошкольного образования в городском округе ЗАТО Свободный" на 2016-2024 годы</t>
  </si>
  <si>
    <t>12 100 00000</t>
  </si>
  <si>
    <t>901</t>
  </si>
  <si>
    <t>0701</t>
  </si>
  <si>
    <t>12 100 20420</t>
  </si>
  <si>
    <t>12 100 20430</t>
  </si>
  <si>
    <t>12 100 20422</t>
  </si>
  <si>
    <t>12 100 40900</t>
  </si>
  <si>
    <t>12 100 45110</t>
  </si>
  <si>
    <t>12 100 45120</t>
  </si>
  <si>
    <t>3.2</t>
  </si>
  <si>
    <t>Подпрограмма "Развитие общего образования в городском округе ЗАТО Свободный" на 2016-2024 годы</t>
  </si>
  <si>
    <t>12 200 00000</t>
  </si>
  <si>
    <t>0702</t>
  </si>
  <si>
    <t>12 200 20421</t>
  </si>
  <si>
    <t>12 200 20430</t>
  </si>
  <si>
    <t>12 200 20512</t>
  </si>
  <si>
    <t>12 200 40900</t>
  </si>
  <si>
    <t>12 200 45310</t>
  </si>
  <si>
    <t>12 200 45320</t>
  </si>
  <si>
    <t>12 200 45400</t>
  </si>
  <si>
    <t>12 200 R3040</t>
  </si>
  <si>
    <t>12 200 R3030</t>
  </si>
  <si>
    <t>1004</t>
  </si>
  <si>
    <t>3.3</t>
  </si>
  <si>
    <t>Подпрограмма "Развитие дополнительного образования в городском округе ЗАТО Свободный" на 2016-2024 годы</t>
  </si>
  <si>
    <t>12 300 00000</t>
  </si>
  <si>
    <t>0703</t>
  </si>
  <si>
    <t>12 300 20423</t>
  </si>
  <si>
    <t>12 300 20424</t>
  </si>
  <si>
    <t>12 300 40900</t>
  </si>
  <si>
    <t>3.4</t>
  </si>
  <si>
    <t>Подпрограмма "Другие вопросы в области образования городского округа ЗАТО Свободный" на 2016-2024 годы</t>
  </si>
  <si>
    <t>12 400 00000</t>
  </si>
  <si>
    <t>0709</t>
  </si>
  <si>
    <t>12 400 20436</t>
  </si>
  <si>
    <t>3.5</t>
  </si>
  <si>
    <t>Подпрограмма "Отдых и оздоровление детей городского округа ЗАТО Свободный" на 2016-2024 годы</t>
  </si>
  <si>
    <t>12 500 00000</t>
  </si>
  <si>
    <t>0707</t>
  </si>
  <si>
    <t>12 500 20432</t>
  </si>
  <si>
    <t>12 500 45500</t>
  </si>
  <si>
    <t>12 500 45600</t>
  </si>
  <si>
    <t>4</t>
  </si>
  <si>
    <t>Муниципальная программа "Профилактика заболеваний и формирование здорового образа жизни" на 2016 -2024 годы</t>
  </si>
  <si>
    <t>13 000 00000</t>
  </si>
  <si>
    <t>4.1</t>
  </si>
  <si>
    <t>Подпрограмма "Профилактика ВИЧ-инфекции" на 2016-2024 годы</t>
  </si>
  <si>
    <t>13 100 00000</t>
  </si>
  <si>
    <t>0907</t>
  </si>
  <si>
    <t>13 100 20508</t>
  </si>
  <si>
    <t>4.2</t>
  </si>
  <si>
    <t>Подпрограмма "Профилактика туберкулеза" на 2016-2024 годы</t>
  </si>
  <si>
    <t>13 200 00000</t>
  </si>
  <si>
    <t>13 200 20507</t>
  </si>
  <si>
    <t>4.3</t>
  </si>
  <si>
    <t>Подпрограмма "Профилактика наркомании и алкоголизма" на 2016-2024 годы</t>
  </si>
  <si>
    <t>13 300 00000</t>
  </si>
  <si>
    <t>13 300 20503</t>
  </si>
  <si>
    <t>4.4</t>
  </si>
  <si>
    <t>Подпрограмма "Профилактика иных заболеваний и формирование здорового образа жизни" на 2016-2024 годы</t>
  </si>
  <si>
    <t>13 400 00000</t>
  </si>
  <si>
    <t>13 400 20510</t>
  </si>
  <si>
    <t>5</t>
  </si>
  <si>
    <t>Муниципальная  программа "Развитие  культуры, спорта и молодежной политики в городском округе ЗАТО Свободный" на 2016-2024 годы</t>
  </si>
  <si>
    <t>14 000 00000</t>
  </si>
  <si>
    <t>5.1</t>
  </si>
  <si>
    <t>Подпрограмма "Развитие культуры в городском округе ЗАТО Свободный" на 2016-2020 годы</t>
  </si>
  <si>
    <t>14 100 00000</t>
  </si>
  <si>
    <t>0801</t>
  </si>
  <si>
    <t>14 100 20440</t>
  </si>
  <si>
    <t>14 100 20450</t>
  </si>
  <si>
    <t>14 100 40900</t>
  </si>
  <si>
    <t>5.2</t>
  </si>
  <si>
    <t>Подпрограмма "Развитие физической культуры и спорта" на 2016-2024 годы</t>
  </si>
  <si>
    <t>14 200 00000</t>
  </si>
  <si>
    <t>14 200 20512</t>
  </si>
  <si>
    <t>5.3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</si>
  <si>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</si>
  <si>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</si>
  <si>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</si>
  <si>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5.4</t>
  </si>
  <si>
    <t>Подпрограмма "Патриотическое воспитание детей и молодежи городского округа ЗАТО Свободный" на 2016-2024 годы</t>
  </si>
  <si>
    <t>14 400 00000</t>
  </si>
  <si>
    <t>14 400 20509</t>
  </si>
  <si>
    <t>6</t>
  </si>
  <si>
    <t>Программа «Обеспечение жильем молодых семей на территории городского округа ЗАТО Свободный» на 2019-2021 годы</t>
  </si>
  <si>
    <t>15 100 00000</t>
  </si>
  <si>
    <t>1003</t>
  </si>
  <si>
    <t>15 100 L4970</t>
  </si>
  <si>
    <t>7</t>
  </si>
  <si>
    <t>Муниципальная программа "Развитие городского хозяйства" на 2016-2024 годы</t>
  </si>
  <si>
    <t>46 000 00000</t>
  </si>
  <si>
    <t>7.1</t>
  </si>
  <si>
    <t>Подпрограмма "Обеспечение качества условий проживания населения и улучшение жилищных условий" на 2016-2024 годы</t>
  </si>
  <si>
    <t>46 100 00000</t>
  </si>
  <si>
    <t>0501</t>
  </si>
  <si>
    <t>46 100 20096</t>
  </si>
  <si>
    <t>46 100 20350</t>
  </si>
  <si>
    <t>7.2</t>
  </si>
  <si>
    <t>Подпрограмма "Развитие коммунальной инфраструктуры" на 2016-2024 годы</t>
  </si>
  <si>
    <t>46 200 00000</t>
  </si>
  <si>
    <t>0502</t>
  </si>
  <si>
    <t>46 200 20351</t>
  </si>
  <si>
    <t>46 200 20352</t>
  </si>
  <si>
    <t>46 200 42800</t>
  </si>
  <si>
    <t>46 200 50101</t>
  </si>
  <si>
    <t>7.3</t>
  </si>
  <si>
    <t>Подпрограмма "Формирование современной городской среды" на 2016-2024 годы</t>
  </si>
  <si>
    <t>46 300 00000</t>
  </si>
  <si>
    <t>0405</t>
  </si>
  <si>
    <t>46 300 42П00</t>
  </si>
  <si>
    <t>0503</t>
  </si>
  <si>
    <t>46 300 20600</t>
  </si>
  <si>
    <t>7.4</t>
  </si>
  <si>
    <t>Подпрограмма "Развитие дорожной деятельности" на 2016-2024 годы</t>
  </si>
  <si>
    <t>46 400 00000</t>
  </si>
  <si>
    <t>0409</t>
  </si>
  <si>
    <t>46 400 20315</t>
  </si>
  <si>
    <t>7.5</t>
  </si>
  <si>
    <t>Подпрограмма" Энергосбережение и повышение энергоэффективности систем коммунальной инфраструктуры"</t>
  </si>
  <si>
    <t>46 500 00000</t>
  </si>
  <si>
    <t>46 500 20351</t>
  </si>
  <si>
    <t>46 500 42Б00</t>
  </si>
  <si>
    <t>Итого:</t>
  </si>
  <si>
    <t>МП</t>
  </si>
  <si>
    <t>Расходы</t>
  </si>
  <si>
    <t>непрогр</t>
  </si>
  <si>
    <t>% МП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</si>
</sst>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0"/>
    <numFmt numFmtId="167" formatCode="0.00%"/>
    <numFmt numFmtId="168" formatCode="#,##0"/>
    <numFmt numFmtId="169" formatCode="#,##0.00"/>
    <numFmt numFmtId="170" formatCode="dd/mm/yyyy"/>
    <numFmt numFmtId="171" formatCode="#,##0.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textRotation="90" wrapText="1" indent="2"/>
    </xf>
    <xf numFmtId="165" fontId="2" fillId="0" borderId="1" xfId="0" applyNumberFormat="1" applyFont="1" applyFill="1" applyBorder="1" applyAlignment="1">
      <alignment horizontal="left" vertical="center" textRotation="89" wrapText="1" indent="2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 horizontal="left" vertical="center" wrapText="1"/>
    </xf>
    <xf numFmtId="168" fontId="6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4" fontId="4" fillId="0" borderId="3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wrapText="1"/>
    </xf>
    <xf numFmtId="164" fontId="5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2" xfId="0" applyBorder="1" applyAlignment="1">
      <alignment/>
    </xf>
    <xf numFmtId="169" fontId="10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70" fontId="11" fillId="0" borderId="2" xfId="0" applyNumberFormat="1" applyFont="1" applyBorder="1" applyAlignment="1">
      <alignment/>
    </xf>
    <xf numFmtId="169" fontId="0" fillId="0" borderId="2" xfId="0" applyNumberFormat="1" applyBorder="1" applyAlignment="1">
      <alignment/>
    </xf>
    <xf numFmtId="171" fontId="0" fillId="0" borderId="2" xfId="0" applyNumberFormat="1" applyBorder="1" applyAlignment="1">
      <alignment/>
    </xf>
    <xf numFmtId="164" fontId="1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09">
      <selection activeCell="G26" sqref="G26"/>
    </sheetView>
  </sheetViews>
  <sheetFormatPr defaultColWidth="9.140625" defaultRowHeight="15"/>
  <cols>
    <col min="1" max="1" width="5.7109375" style="0" customWidth="1"/>
    <col min="2" max="2" width="29.00390625" style="0" customWidth="1"/>
    <col min="3" max="3" width="6.28125" style="0" customWidth="1"/>
    <col min="4" max="4" width="5.421875" style="0" customWidth="1"/>
    <col min="5" max="5" width="14.00390625" style="0" customWidth="1"/>
    <col min="6" max="6" width="10.7109375" style="1" customWidth="1"/>
    <col min="7" max="8" width="10.7109375" style="0" customWidth="1"/>
  </cols>
  <sheetData>
    <row r="1" spans="2:8" ht="16.5">
      <c r="B1" s="2"/>
      <c r="C1" s="2"/>
      <c r="D1" s="2"/>
      <c r="E1" s="2"/>
      <c r="F1" s="3" t="s">
        <v>0</v>
      </c>
      <c r="G1" s="3"/>
      <c r="H1" s="3"/>
    </row>
    <row r="2" spans="2:8" ht="15.75">
      <c r="B2" s="2"/>
      <c r="C2" s="2"/>
      <c r="D2" s="2"/>
      <c r="E2" s="4" t="s">
        <v>1</v>
      </c>
      <c r="F2" s="4"/>
      <c r="G2" s="4"/>
      <c r="H2" s="4"/>
    </row>
    <row r="3" spans="2:8" ht="15.75">
      <c r="B3" s="2"/>
      <c r="C3" s="2"/>
      <c r="D3" s="2"/>
      <c r="E3" s="4" t="s">
        <v>2</v>
      </c>
      <c r="F3" s="4"/>
      <c r="G3" s="4"/>
      <c r="H3" s="4"/>
    </row>
    <row r="4" spans="2:8" ht="15.75">
      <c r="B4" s="2"/>
      <c r="C4" s="2"/>
      <c r="D4" s="2"/>
      <c r="E4" s="4" t="s">
        <v>3</v>
      </c>
      <c r="F4" s="4"/>
      <c r="G4" s="4"/>
      <c r="H4" s="4"/>
    </row>
    <row r="5" spans="2:8" ht="15.75">
      <c r="B5" s="2"/>
      <c r="C5" s="2"/>
      <c r="D5" s="2"/>
      <c r="E5" s="4" t="s">
        <v>4</v>
      </c>
      <c r="F5" s="4"/>
      <c r="G5" s="4"/>
      <c r="H5" s="4"/>
    </row>
    <row r="6" spans="2:8" ht="15.75">
      <c r="B6" s="2"/>
      <c r="C6" s="2"/>
      <c r="D6" s="2"/>
      <c r="E6" s="4" t="s">
        <v>5</v>
      </c>
      <c r="F6" s="4"/>
      <c r="G6" s="4"/>
      <c r="H6" s="4"/>
    </row>
    <row r="7" spans="2:8" ht="17.25" customHeight="1">
      <c r="B7" s="5"/>
      <c r="C7" s="5"/>
      <c r="D7" s="5"/>
      <c r="E7" s="5"/>
      <c r="F7" s="5"/>
      <c r="G7" s="5"/>
      <c r="H7" s="5"/>
    </row>
    <row r="8" spans="3:8" ht="15.75">
      <c r="C8" s="4"/>
      <c r="D8" s="4"/>
      <c r="E8" s="4"/>
      <c r="F8" s="4"/>
      <c r="G8" s="4"/>
      <c r="H8" s="4"/>
    </row>
    <row r="9" spans="2:8" ht="22.5" customHeight="1">
      <c r="B9" s="6" t="s">
        <v>6</v>
      </c>
      <c r="C9" s="6"/>
      <c r="D9" s="6"/>
      <c r="E9" s="6"/>
      <c r="F9" s="6"/>
      <c r="G9" s="6"/>
      <c r="H9" s="6"/>
    </row>
    <row r="10" spans="2:8" ht="19.5" customHeight="1">
      <c r="B10" s="6" t="s">
        <v>7</v>
      </c>
      <c r="C10" s="6"/>
      <c r="D10" s="6"/>
      <c r="E10" s="6"/>
      <c r="F10" s="6"/>
      <c r="G10" s="6"/>
      <c r="H10" s="6"/>
    </row>
    <row r="11" spans="2:8" ht="18.75" customHeight="1">
      <c r="B11" s="6" t="s">
        <v>8</v>
      </c>
      <c r="C11" s="6"/>
      <c r="D11" s="6"/>
      <c r="E11" s="6"/>
      <c r="F11" s="6"/>
      <c r="G11" s="6"/>
      <c r="H11" s="6"/>
    </row>
    <row r="12" spans="2:8" ht="20.25" customHeight="1">
      <c r="B12" s="6" t="s">
        <v>9</v>
      </c>
      <c r="C12" s="6"/>
      <c r="D12" s="6"/>
      <c r="E12" s="6"/>
      <c r="F12" s="6"/>
      <c r="G12" s="6"/>
      <c r="H12" s="6"/>
    </row>
    <row r="13" ht="15">
      <c r="H13" t="s">
        <v>10</v>
      </c>
    </row>
    <row r="14" spans="1:8" ht="138" customHeight="1">
      <c r="A14" s="7" t="s">
        <v>11</v>
      </c>
      <c r="B14" s="8" t="s">
        <v>12</v>
      </c>
      <c r="C14" s="7" t="s">
        <v>13</v>
      </c>
      <c r="D14" s="7" t="s">
        <v>14</v>
      </c>
      <c r="E14" s="9" t="s">
        <v>15</v>
      </c>
      <c r="F14" s="10" t="s">
        <v>16</v>
      </c>
      <c r="G14" s="10" t="s">
        <v>17</v>
      </c>
      <c r="H14" s="10" t="s">
        <v>18</v>
      </c>
    </row>
    <row r="15" spans="1:8" ht="59.25" customHeight="1">
      <c r="A15" s="11">
        <v>1</v>
      </c>
      <c r="B15" s="12" t="s">
        <v>19</v>
      </c>
      <c r="C15" s="13" t="s">
        <v>20</v>
      </c>
      <c r="D15" s="13" t="s">
        <v>21</v>
      </c>
      <c r="E15" s="13" t="s">
        <v>22</v>
      </c>
      <c r="F15" s="14">
        <f>F16+F19+F22+F30</f>
        <v>25543.672</v>
      </c>
      <c r="G15" s="14">
        <f>G16+G19+G22+G30</f>
        <v>26749.782760000002</v>
      </c>
      <c r="H15" s="14">
        <f>H16+H19+H22+H30</f>
        <v>27766.06899</v>
      </c>
    </row>
    <row r="16" spans="1:8" ht="45.75" customHeight="1">
      <c r="A16" s="15" t="s">
        <v>23</v>
      </c>
      <c r="B16" s="12" t="s">
        <v>24</v>
      </c>
      <c r="C16" s="13" t="s">
        <v>20</v>
      </c>
      <c r="D16" s="13" t="s">
        <v>21</v>
      </c>
      <c r="E16" s="13" t="s">
        <v>25</v>
      </c>
      <c r="F16" s="14">
        <f>SUM(F17:F18)</f>
        <v>100</v>
      </c>
      <c r="G16" s="14">
        <f>SUM(G17:G18)</f>
        <v>100</v>
      </c>
      <c r="H16" s="14">
        <f>SUM(H17:H18)</f>
        <v>100</v>
      </c>
    </row>
    <row r="17" spans="1:8" ht="45.75" customHeight="1">
      <c r="A17" s="15"/>
      <c r="B17" s="16"/>
      <c r="C17" s="17">
        <v>901</v>
      </c>
      <c r="D17" s="15" t="s">
        <v>26</v>
      </c>
      <c r="E17" s="15" t="s">
        <v>27</v>
      </c>
      <c r="F17" s="18">
        <v>100</v>
      </c>
      <c r="G17" s="18">
        <v>100</v>
      </c>
      <c r="H17" s="18">
        <v>100</v>
      </c>
    </row>
    <row r="18" spans="1:8" ht="45.75" customHeight="1">
      <c r="A18" s="15"/>
      <c r="B18" s="16"/>
      <c r="C18" s="17">
        <v>901</v>
      </c>
      <c r="D18" s="15" t="s">
        <v>26</v>
      </c>
      <c r="E18" s="15" t="s">
        <v>28</v>
      </c>
      <c r="F18" s="18"/>
      <c r="G18" s="18"/>
      <c r="H18" s="18"/>
    </row>
    <row r="19" spans="1:8" ht="45.75" customHeight="1">
      <c r="A19" s="15" t="s">
        <v>29</v>
      </c>
      <c r="B19" s="12" t="s">
        <v>30</v>
      </c>
      <c r="C19" s="13" t="s">
        <v>20</v>
      </c>
      <c r="D19" s="13" t="s">
        <v>21</v>
      </c>
      <c r="E19" s="13" t="s">
        <v>31</v>
      </c>
      <c r="F19" s="14">
        <f>SUM(F20:F21)</f>
        <v>1452.68</v>
      </c>
      <c r="G19" s="14">
        <f>SUM(G20:G21)</f>
        <v>1342.788</v>
      </c>
      <c r="H19" s="14">
        <f>SUM(H20:H21)</f>
        <v>1394.9</v>
      </c>
    </row>
    <row r="20" spans="1:8" ht="45.75" customHeight="1">
      <c r="A20" s="15"/>
      <c r="B20" s="16"/>
      <c r="C20" s="17">
        <v>901</v>
      </c>
      <c r="D20" s="15" t="s">
        <v>32</v>
      </c>
      <c r="E20" s="15" t="s">
        <v>33</v>
      </c>
      <c r="F20" s="18">
        <f>1452.68</f>
        <v>1452.68</v>
      </c>
      <c r="G20" s="18">
        <f>1342.788</f>
        <v>1342.788</v>
      </c>
      <c r="H20" s="18">
        <f>1394.9</f>
        <v>1394.9</v>
      </c>
    </row>
    <row r="21" spans="1:8" ht="45.75" customHeight="1">
      <c r="A21" s="15"/>
      <c r="B21" s="16"/>
      <c r="C21" s="17">
        <v>901</v>
      </c>
      <c r="D21" s="15" t="s">
        <v>34</v>
      </c>
      <c r="E21" s="15" t="s">
        <v>33</v>
      </c>
      <c r="F21" s="18"/>
      <c r="G21" s="18"/>
      <c r="H21" s="18"/>
    </row>
    <row r="22" spans="1:8" ht="42" customHeight="1">
      <c r="A22" s="15" t="s">
        <v>35</v>
      </c>
      <c r="B22" s="12" t="s">
        <v>36</v>
      </c>
      <c r="C22" s="13" t="s">
        <v>20</v>
      </c>
      <c r="D22" s="13" t="s">
        <v>21</v>
      </c>
      <c r="E22" s="13" t="s">
        <v>37</v>
      </c>
      <c r="F22" s="14">
        <f>SUM(F23:F29)</f>
        <v>2635.9570000000003</v>
      </c>
      <c r="G22" s="14">
        <f>SUM(G23:G29)</f>
        <v>2704.927</v>
      </c>
      <c r="H22" s="14">
        <f>SUM(H23:H29)</f>
        <v>2776.644</v>
      </c>
    </row>
    <row r="23" spans="1:8" ht="42" customHeight="1">
      <c r="A23" s="11"/>
      <c r="B23" s="16"/>
      <c r="C23" s="17">
        <v>901</v>
      </c>
      <c r="D23" s="15" t="s">
        <v>32</v>
      </c>
      <c r="E23" s="15" t="s">
        <v>38</v>
      </c>
      <c r="F23" s="18">
        <v>16.224</v>
      </c>
      <c r="G23" s="18">
        <v>16.873</v>
      </c>
      <c r="H23" s="18">
        <v>17.548</v>
      </c>
    </row>
    <row r="24" spans="1:8" ht="42" customHeight="1">
      <c r="A24" s="11"/>
      <c r="B24" s="16"/>
      <c r="C24" s="17">
        <v>901</v>
      </c>
      <c r="D24" s="15" t="s">
        <v>32</v>
      </c>
      <c r="E24" s="15" t="s">
        <v>39</v>
      </c>
      <c r="F24" s="18"/>
      <c r="G24" s="18"/>
      <c r="H24" s="18"/>
    </row>
    <row r="25" spans="1:8" ht="42" customHeight="1">
      <c r="A25" s="19"/>
      <c r="B25" s="16"/>
      <c r="C25" s="17">
        <v>901</v>
      </c>
      <c r="D25" s="15" t="s">
        <v>32</v>
      </c>
      <c r="E25" s="15" t="s">
        <v>40</v>
      </c>
      <c r="F25" s="18">
        <f>57.6+131.815</f>
        <v>189.415</v>
      </c>
      <c r="G25" s="18">
        <f>59.904+137.067</f>
        <v>196.971</v>
      </c>
      <c r="H25" s="18">
        <f>62.3+142.549</f>
        <v>204.849</v>
      </c>
    </row>
    <row r="26" spans="1:8" ht="42" customHeight="1">
      <c r="A26" s="19"/>
      <c r="B26" s="16"/>
      <c r="C26" s="17">
        <v>901</v>
      </c>
      <c r="D26" s="15" t="s">
        <v>41</v>
      </c>
      <c r="E26" s="15" t="s">
        <v>39</v>
      </c>
      <c r="F26" s="18">
        <v>1499.118</v>
      </c>
      <c r="G26" s="18">
        <v>1559.083</v>
      </c>
      <c r="H26" s="18">
        <v>1621.447</v>
      </c>
    </row>
    <row r="27" spans="1:8" ht="42" customHeight="1">
      <c r="A27" s="19"/>
      <c r="B27" s="16"/>
      <c r="C27" s="17">
        <v>912</v>
      </c>
      <c r="D27" s="15" t="s">
        <v>42</v>
      </c>
      <c r="E27" s="15" t="s">
        <v>40</v>
      </c>
      <c r="F27" s="18">
        <v>18.7</v>
      </c>
      <c r="G27" s="18">
        <v>19.5</v>
      </c>
      <c r="H27" s="18">
        <v>20.3</v>
      </c>
    </row>
    <row r="28" spans="1:8" ht="42" customHeight="1">
      <c r="A28" s="19"/>
      <c r="B28" s="16"/>
      <c r="C28" s="17">
        <v>913</v>
      </c>
      <c r="D28" s="15" t="s">
        <v>42</v>
      </c>
      <c r="E28" s="15" t="s">
        <v>40</v>
      </c>
      <c r="F28" s="18">
        <v>20</v>
      </c>
      <c r="G28" s="18">
        <v>20</v>
      </c>
      <c r="H28" s="18">
        <v>20</v>
      </c>
    </row>
    <row r="29" spans="1:8" ht="42" customHeight="1">
      <c r="A29" s="19"/>
      <c r="B29" s="16"/>
      <c r="C29" s="17">
        <v>919</v>
      </c>
      <c r="D29" s="15" t="s">
        <v>42</v>
      </c>
      <c r="E29" s="15" t="s">
        <v>40</v>
      </c>
      <c r="F29" s="18">
        <v>892.5</v>
      </c>
      <c r="G29" s="18">
        <v>892.5</v>
      </c>
      <c r="H29" s="18">
        <v>892.5</v>
      </c>
    </row>
    <row r="30" spans="1:8" ht="58.5">
      <c r="A30" s="15" t="s">
        <v>43</v>
      </c>
      <c r="B30" s="12" t="s">
        <v>44</v>
      </c>
      <c r="C30" s="13" t="s">
        <v>20</v>
      </c>
      <c r="D30" s="13" t="s">
        <v>21</v>
      </c>
      <c r="E30" s="13" t="s">
        <v>45</v>
      </c>
      <c r="F30" s="14">
        <f>SUM(F31:F36)</f>
        <v>21355.035</v>
      </c>
      <c r="G30" s="14">
        <f>SUM(G31:G36)</f>
        <v>22602.06776</v>
      </c>
      <c r="H30" s="14">
        <f>SUM(H31:H36)</f>
        <v>23494.524989999998</v>
      </c>
    </row>
    <row r="31" spans="1:8" ht="42" customHeight="1">
      <c r="A31" s="15"/>
      <c r="B31" s="16"/>
      <c r="C31" s="17">
        <v>901</v>
      </c>
      <c r="D31" s="15" t="s">
        <v>42</v>
      </c>
      <c r="E31" s="15" t="s">
        <v>46</v>
      </c>
      <c r="F31" s="18">
        <v>16585.745</v>
      </c>
      <c r="G31" s="18">
        <v>17700.45476</v>
      </c>
      <c r="H31" s="18">
        <v>18408.47299</v>
      </c>
    </row>
    <row r="32" spans="1:8" ht="42" customHeight="1">
      <c r="A32" s="15"/>
      <c r="B32" s="16"/>
      <c r="C32" s="17">
        <v>901</v>
      </c>
      <c r="D32" s="15" t="s">
        <v>42</v>
      </c>
      <c r="E32" s="15" t="s">
        <v>47</v>
      </c>
      <c r="F32" s="18">
        <v>4469.29</v>
      </c>
      <c r="G32" s="18">
        <v>4646.613</v>
      </c>
      <c r="H32" s="18">
        <v>4831.052</v>
      </c>
    </row>
    <row r="33" spans="1:8" ht="42" customHeight="1">
      <c r="A33" s="15"/>
      <c r="B33" s="16"/>
      <c r="C33" s="17">
        <v>901</v>
      </c>
      <c r="D33" s="15" t="s">
        <v>42</v>
      </c>
      <c r="E33" s="15" t="s">
        <v>48</v>
      </c>
      <c r="F33" s="18">
        <v>163</v>
      </c>
      <c r="G33" s="18">
        <v>163</v>
      </c>
      <c r="H33" s="18">
        <v>163</v>
      </c>
    </row>
    <row r="34" spans="1:8" ht="42" customHeight="1">
      <c r="A34" s="15"/>
      <c r="B34" s="16"/>
      <c r="C34" s="17">
        <v>912</v>
      </c>
      <c r="D34" s="15" t="s">
        <v>42</v>
      </c>
      <c r="E34" s="15" t="s">
        <v>48</v>
      </c>
      <c r="F34" s="18"/>
      <c r="G34" s="18"/>
      <c r="H34" s="18"/>
    </row>
    <row r="35" spans="1:8" ht="42" customHeight="1">
      <c r="A35" s="15"/>
      <c r="B35" s="16"/>
      <c r="C35" s="17">
        <v>913</v>
      </c>
      <c r="D35" s="15" t="s">
        <v>42</v>
      </c>
      <c r="E35" s="15" t="s">
        <v>48</v>
      </c>
      <c r="F35" s="18">
        <v>62</v>
      </c>
      <c r="G35" s="18">
        <v>62</v>
      </c>
      <c r="H35" s="18">
        <v>62</v>
      </c>
    </row>
    <row r="36" spans="1:8" ht="42" customHeight="1">
      <c r="A36" s="15"/>
      <c r="B36" s="16"/>
      <c r="C36" s="17">
        <v>919</v>
      </c>
      <c r="D36" s="15" t="s">
        <v>42</v>
      </c>
      <c r="E36" s="15" t="s">
        <v>48</v>
      </c>
      <c r="F36" s="18">
        <v>75</v>
      </c>
      <c r="G36" s="18">
        <v>30</v>
      </c>
      <c r="H36" s="18">
        <v>30</v>
      </c>
    </row>
    <row r="37" spans="1:8" ht="42" customHeight="1">
      <c r="A37" s="13" t="s">
        <v>49</v>
      </c>
      <c r="B37" s="12" t="s">
        <v>50</v>
      </c>
      <c r="C37" s="13" t="s">
        <v>20</v>
      </c>
      <c r="D37" s="13" t="s">
        <v>21</v>
      </c>
      <c r="E37" s="13" t="s">
        <v>51</v>
      </c>
      <c r="F37" s="14">
        <f>F38+F40+F44+F46+F48+F50</f>
        <v>6127.023700000001</v>
      </c>
      <c r="G37" s="14">
        <f>G38+G40+G44+G46+G48+G50</f>
        <v>6179.7156</v>
      </c>
      <c r="H37" s="14">
        <f>H38+H40+H44+H46+H48+H50</f>
        <v>6420.16423</v>
      </c>
    </row>
    <row r="38" spans="1:8" ht="42" customHeight="1">
      <c r="A38" s="15" t="s">
        <v>52</v>
      </c>
      <c r="B38" s="12" t="s">
        <v>53</v>
      </c>
      <c r="C38" s="13" t="s">
        <v>20</v>
      </c>
      <c r="D38" s="13" t="s">
        <v>21</v>
      </c>
      <c r="E38" s="13" t="s">
        <v>54</v>
      </c>
      <c r="F38" s="14">
        <f>SUM(F39)</f>
        <v>98.3</v>
      </c>
      <c r="G38" s="14">
        <f>SUM(G39)</f>
        <v>98.3</v>
      </c>
      <c r="H38" s="14">
        <f>SUM(H39)</f>
        <v>98.3</v>
      </c>
    </row>
    <row r="39" spans="1:8" ht="42" customHeight="1">
      <c r="A39" s="15"/>
      <c r="B39" s="16"/>
      <c r="C39" s="17">
        <v>901</v>
      </c>
      <c r="D39" s="15" t="s">
        <v>55</v>
      </c>
      <c r="E39" s="15" t="s">
        <v>56</v>
      </c>
      <c r="F39" s="18">
        <v>98.3</v>
      </c>
      <c r="G39" s="18">
        <v>98.3</v>
      </c>
      <c r="H39" s="18">
        <v>98.3</v>
      </c>
    </row>
    <row r="40" spans="1:8" ht="47.25">
      <c r="A40" s="15" t="s">
        <v>57</v>
      </c>
      <c r="B40" s="12" t="s">
        <v>58</v>
      </c>
      <c r="C40" s="13" t="s">
        <v>20</v>
      </c>
      <c r="D40" s="13" t="s">
        <v>21</v>
      </c>
      <c r="E40" s="13" t="s">
        <v>59</v>
      </c>
      <c r="F40" s="14">
        <f>SUM(F41:F43)</f>
        <v>5983.523700000001</v>
      </c>
      <c r="G40" s="14">
        <f>SUM(G41:G43)</f>
        <v>6036.2156</v>
      </c>
      <c r="H40" s="14">
        <f>SUM(H41:H43)</f>
        <v>6276.66423</v>
      </c>
    </row>
    <row r="41" spans="1:8" ht="38.25" customHeight="1">
      <c r="A41" s="15"/>
      <c r="B41" s="12"/>
      <c r="C41" s="15" t="s">
        <v>60</v>
      </c>
      <c r="D41" s="15" t="s">
        <v>55</v>
      </c>
      <c r="E41" s="15" t="s">
        <v>61</v>
      </c>
      <c r="F41" s="18">
        <v>25</v>
      </c>
      <c r="G41" s="18">
        <v>25</v>
      </c>
      <c r="H41" s="18">
        <v>25</v>
      </c>
    </row>
    <row r="42" spans="1:8" ht="42" customHeight="1">
      <c r="A42" s="15"/>
      <c r="B42" s="16"/>
      <c r="C42" s="17">
        <v>901</v>
      </c>
      <c r="D42" s="20" t="s">
        <v>55</v>
      </c>
      <c r="E42" s="15" t="s">
        <v>62</v>
      </c>
      <c r="F42" s="18">
        <f>5805.015-25</f>
        <v>5780.015</v>
      </c>
      <c r="G42" s="18">
        <f>6036.2156-25</f>
        <v>6011.2156</v>
      </c>
      <c r="H42" s="18">
        <f>6276.66423-25</f>
        <v>6251.66423</v>
      </c>
    </row>
    <row r="43" spans="1:8" ht="42" customHeight="1">
      <c r="A43" s="15"/>
      <c r="B43" s="16"/>
      <c r="C43" s="17">
        <v>901</v>
      </c>
      <c r="D43" s="20" t="s">
        <v>63</v>
      </c>
      <c r="E43" s="15" t="s">
        <v>64</v>
      </c>
      <c r="F43" s="18">
        <v>178.5087</v>
      </c>
      <c r="G43" s="18"/>
      <c r="H43" s="18"/>
    </row>
    <row r="44" spans="1:8" ht="42" customHeight="1">
      <c r="A44" s="15" t="s">
        <v>65</v>
      </c>
      <c r="B44" s="12" t="s">
        <v>66</v>
      </c>
      <c r="C44" s="13" t="s">
        <v>20</v>
      </c>
      <c r="D44" s="13" t="s">
        <v>21</v>
      </c>
      <c r="E44" s="13" t="s">
        <v>67</v>
      </c>
      <c r="F44" s="14">
        <f>SUM(F45)</f>
        <v>5</v>
      </c>
      <c r="G44" s="14">
        <f>SUM(G45)</f>
        <v>5</v>
      </c>
      <c r="H44" s="14">
        <f>SUM(H45)</f>
        <v>5</v>
      </c>
    </row>
    <row r="45" spans="1:8" ht="42" customHeight="1">
      <c r="A45" s="15"/>
      <c r="B45" s="16"/>
      <c r="C45" s="17">
        <v>901</v>
      </c>
      <c r="D45" s="20" t="s">
        <v>68</v>
      </c>
      <c r="E45" s="15" t="s">
        <v>69</v>
      </c>
      <c r="F45" s="18">
        <v>5</v>
      </c>
      <c r="G45" s="18">
        <v>5</v>
      </c>
      <c r="H45" s="18">
        <v>5</v>
      </c>
    </row>
    <row r="46" spans="1:8" ht="36">
      <c r="A46" s="15" t="s">
        <v>70</v>
      </c>
      <c r="B46" s="21" t="s">
        <v>71</v>
      </c>
      <c r="C46" s="13" t="s">
        <v>20</v>
      </c>
      <c r="D46" s="13" t="s">
        <v>21</v>
      </c>
      <c r="E46" s="22" t="s">
        <v>72</v>
      </c>
      <c r="F46" s="14">
        <f>SUM(F47)</f>
        <v>23.9</v>
      </c>
      <c r="G46" s="14">
        <f>SUM(G47)</f>
        <v>23.9</v>
      </c>
      <c r="H46" s="14">
        <f>SUM(H47)</f>
        <v>23.9</v>
      </c>
    </row>
    <row r="47" spans="1:8" ht="15.75">
      <c r="A47" s="15"/>
      <c r="B47" s="23"/>
      <c r="C47" s="17">
        <v>901</v>
      </c>
      <c r="D47" s="15" t="s">
        <v>73</v>
      </c>
      <c r="E47" s="15" t="s">
        <v>74</v>
      </c>
      <c r="F47" s="18">
        <v>23.9</v>
      </c>
      <c r="G47" s="18">
        <v>23.9</v>
      </c>
      <c r="H47" s="18">
        <v>23.9</v>
      </c>
    </row>
    <row r="48" spans="1:8" ht="36">
      <c r="A48" s="15" t="s">
        <v>75</v>
      </c>
      <c r="B48" s="21" t="s">
        <v>76</v>
      </c>
      <c r="C48" s="13" t="s">
        <v>20</v>
      </c>
      <c r="D48" s="13" t="s">
        <v>21</v>
      </c>
      <c r="E48" s="13" t="s">
        <v>77</v>
      </c>
      <c r="F48" s="14">
        <f>SUM(F49)</f>
        <v>5</v>
      </c>
      <c r="G48" s="14">
        <f>SUM(G49)</f>
        <v>5</v>
      </c>
      <c r="H48" s="14">
        <f>SUM(H49)</f>
        <v>5</v>
      </c>
    </row>
    <row r="49" spans="1:8" ht="15.75">
      <c r="A49" s="15"/>
      <c r="B49" s="23"/>
      <c r="C49" s="17">
        <v>901</v>
      </c>
      <c r="D49" s="15" t="s">
        <v>73</v>
      </c>
      <c r="E49" s="15" t="s">
        <v>78</v>
      </c>
      <c r="F49" s="18">
        <v>5</v>
      </c>
      <c r="G49" s="18">
        <v>5</v>
      </c>
      <c r="H49" s="18">
        <v>5</v>
      </c>
    </row>
    <row r="50" spans="1:8" ht="49.5" customHeight="1">
      <c r="A50" s="15" t="s">
        <v>79</v>
      </c>
      <c r="B50" s="12" t="s">
        <v>80</v>
      </c>
      <c r="C50" s="13" t="s">
        <v>20</v>
      </c>
      <c r="D50" s="13" t="s">
        <v>21</v>
      </c>
      <c r="E50" s="13" t="s">
        <v>81</v>
      </c>
      <c r="F50" s="14">
        <f>SUM(F51)</f>
        <v>11.3</v>
      </c>
      <c r="G50" s="14">
        <f>SUM(G51)</f>
        <v>11.3</v>
      </c>
      <c r="H50" s="14">
        <f>SUM(H51)</f>
        <v>11.3</v>
      </c>
    </row>
    <row r="51" spans="1:8" ht="49.5" customHeight="1">
      <c r="A51" s="15"/>
      <c r="B51" s="12"/>
      <c r="C51" s="24">
        <v>901</v>
      </c>
      <c r="D51" s="15" t="s">
        <v>73</v>
      </c>
      <c r="E51" s="15" t="s">
        <v>82</v>
      </c>
      <c r="F51" s="18">
        <v>11.3</v>
      </c>
      <c r="G51" s="18">
        <v>11.3</v>
      </c>
      <c r="H51" s="18">
        <v>11.3</v>
      </c>
    </row>
    <row r="52" spans="1:8" ht="49.5" customHeight="1">
      <c r="A52" s="13" t="s">
        <v>83</v>
      </c>
      <c r="B52" s="12" t="s">
        <v>84</v>
      </c>
      <c r="C52" s="13" t="s">
        <v>20</v>
      </c>
      <c r="D52" s="13" t="s">
        <v>21</v>
      </c>
      <c r="E52" s="13" t="s">
        <v>85</v>
      </c>
      <c r="F52" s="14">
        <f>F53+F60+F72+F76+F78</f>
        <v>332644.51552</v>
      </c>
      <c r="G52" s="14">
        <f>G53+G60+G72+G76+G78</f>
        <v>311453.39528</v>
      </c>
      <c r="H52" s="14">
        <f>H53+H60+H72+H76+H78</f>
        <v>308310.34642</v>
      </c>
    </row>
    <row r="53" spans="1:8" ht="49.5" customHeight="1">
      <c r="A53" s="15" t="s">
        <v>86</v>
      </c>
      <c r="B53" s="12" t="s">
        <v>87</v>
      </c>
      <c r="C53" s="13" t="s">
        <v>20</v>
      </c>
      <c r="D53" s="13" t="s">
        <v>21</v>
      </c>
      <c r="E53" s="13" t="s">
        <v>88</v>
      </c>
      <c r="F53" s="14">
        <f>SUM(F54:F59)</f>
        <v>130542.906</v>
      </c>
      <c r="G53" s="14">
        <f>SUM(G54:G59)</f>
        <v>124925.8</v>
      </c>
      <c r="H53" s="14">
        <f>SUM(H54:H59)</f>
        <v>126363.8</v>
      </c>
    </row>
    <row r="54" spans="1:8" ht="49.5" customHeight="1">
      <c r="A54" s="15"/>
      <c r="B54" s="12"/>
      <c r="C54" s="15" t="s">
        <v>89</v>
      </c>
      <c r="D54" s="15" t="s">
        <v>90</v>
      </c>
      <c r="E54" s="15" t="s">
        <v>91</v>
      </c>
      <c r="F54" s="18">
        <v>40700.106</v>
      </c>
      <c r="G54" s="18">
        <v>33680</v>
      </c>
      <c r="H54" s="18">
        <v>33680</v>
      </c>
    </row>
    <row r="55" spans="1:8" ht="49.5" customHeight="1">
      <c r="A55" s="15"/>
      <c r="B55" s="12"/>
      <c r="C55" s="15" t="s">
        <v>89</v>
      </c>
      <c r="D55" s="15" t="s">
        <v>90</v>
      </c>
      <c r="E55" s="15" t="s">
        <v>92</v>
      </c>
      <c r="F55" s="18">
        <v>4204.8</v>
      </c>
      <c r="G55" s="18">
        <v>4204.8</v>
      </c>
      <c r="H55" s="18">
        <v>4204.8</v>
      </c>
    </row>
    <row r="56" spans="1:8" ht="49.5" customHeight="1">
      <c r="A56" s="15"/>
      <c r="B56" s="12"/>
      <c r="C56" s="15" t="s">
        <v>89</v>
      </c>
      <c r="D56" s="15" t="s">
        <v>90</v>
      </c>
      <c r="E56" s="15" t="s">
        <v>93</v>
      </c>
      <c r="F56" s="18"/>
      <c r="G56" s="18"/>
      <c r="H56" s="18"/>
    </row>
    <row r="57" spans="1:8" ht="49.5" customHeight="1">
      <c r="A57" s="15"/>
      <c r="B57" s="12"/>
      <c r="C57" s="15" t="s">
        <v>89</v>
      </c>
      <c r="D57" s="15" t="s">
        <v>90</v>
      </c>
      <c r="E57" s="15" t="s">
        <v>94</v>
      </c>
      <c r="F57" s="18"/>
      <c r="G57" s="18"/>
      <c r="H57" s="18"/>
    </row>
    <row r="58" spans="1:8" ht="49.5" customHeight="1">
      <c r="A58" s="15"/>
      <c r="B58" s="16"/>
      <c r="C58" s="17">
        <v>901</v>
      </c>
      <c r="D58" s="15" t="s">
        <v>90</v>
      </c>
      <c r="E58" s="15" t="s">
        <v>95</v>
      </c>
      <c r="F58" s="18">
        <v>84750</v>
      </c>
      <c r="G58" s="18">
        <v>86187.2</v>
      </c>
      <c r="H58" s="18">
        <v>87625.2</v>
      </c>
    </row>
    <row r="59" spans="1:8" ht="49.5" customHeight="1">
      <c r="A59" s="15"/>
      <c r="B59" s="16"/>
      <c r="C59" s="17">
        <v>901</v>
      </c>
      <c r="D59" s="15" t="s">
        <v>90</v>
      </c>
      <c r="E59" s="15" t="s">
        <v>96</v>
      </c>
      <c r="F59" s="18">
        <v>888</v>
      </c>
      <c r="G59" s="18">
        <v>853.8</v>
      </c>
      <c r="H59" s="18">
        <v>853.8</v>
      </c>
    </row>
    <row r="60" spans="1:8" ht="47.25">
      <c r="A60" s="15" t="s">
        <v>97</v>
      </c>
      <c r="B60" s="12" t="s">
        <v>98</v>
      </c>
      <c r="C60" s="13" t="s">
        <v>20</v>
      </c>
      <c r="D60" s="13" t="s">
        <v>21</v>
      </c>
      <c r="E60" s="22" t="s">
        <v>99</v>
      </c>
      <c r="F60" s="14">
        <f>SUM(F61:F71)</f>
        <v>107476</v>
      </c>
      <c r="G60" s="14">
        <f>SUM(G61:G71)</f>
        <v>114736.86316000001</v>
      </c>
      <c r="H60" s="14">
        <f>SUM(H61:H71)</f>
        <v>113799.2</v>
      </c>
    </row>
    <row r="61" spans="1:8" ht="40.5" customHeight="1">
      <c r="A61" s="15"/>
      <c r="B61" s="23"/>
      <c r="C61" s="17">
        <v>901</v>
      </c>
      <c r="D61" s="15" t="s">
        <v>100</v>
      </c>
      <c r="E61" s="25" t="s">
        <v>101</v>
      </c>
      <c r="F61" s="18">
        <v>19500</v>
      </c>
      <c r="G61" s="18">
        <v>25490.86316</v>
      </c>
      <c r="H61" s="18">
        <v>23092.2</v>
      </c>
    </row>
    <row r="62" spans="1:8" ht="40.5" customHeight="1">
      <c r="A62" s="15"/>
      <c r="B62" s="23"/>
      <c r="C62" s="17">
        <v>901</v>
      </c>
      <c r="D62" s="15" t="s">
        <v>100</v>
      </c>
      <c r="E62" s="25" t="s">
        <v>102</v>
      </c>
      <c r="F62" s="18">
        <v>2803</v>
      </c>
      <c r="G62" s="18">
        <v>2803</v>
      </c>
      <c r="H62" s="18">
        <v>2803</v>
      </c>
    </row>
    <row r="63" spans="1:8" ht="40.5" customHeight="1">
      <c r="A63" s="15"/>
      <c r="B63" s="23"/>
      <c r="C63" s="17">
        <v>901</v>
      </c>
      <c r="D63" s="15" t="s">
        <v>100</v>
      </c>
      <c r="E63" s="25" t="s">
        <v>103</v>
      </c>
      <c r="F63" s="18">
        <v>8260</v>
      </c>
      <c r="G63" s="18">
        <v>8300</v>
      </c>
      <c r="H63" s="18">
        <v>8500</v>
      </c>
    </row>
    <row r="64" spans="1:8" ht="40.5" customHeight="1">
      <c r="A64" s="15"/>
      <c r="B64" s="23"/>
      <c r="C64" s="17">
        <v>901</v>
      </c>
      <c r="D64" s="15" t="s">
        <v>100</v>
      </c>
      <c r="E64" s="25" t="s">
        <v>104</v>
      </c>
      <c r="F64" s="18"/>
      <c r="G64" s="18"/>
      <c r="H64" s="18"/>
    </row>
    <row r="65" spans="1:8" ht="40.5" customHeight="1">
      <c r="A65" s="15"/>
      <c r="B65" s="23"/>
      <c r="C65" s="17">
        <v>901</v>
      </c>
      <c r="D65" s="15" t="s">
        <v>100</v>
      </c>
      <c r="E65" s="25" t="s">
        <v>105</v>
      </c>
      <c r="F65" s="18">
        <v>73983</v>
      </c>
      <c r="G65" s="18">
        <v>75213</v>
      </c>
      <c r="H65" s="18">
        <v>76474</v>
      </c>
    </row>
    <row r="66" spans="1:8" ht="40.5" customHeight="1">
      <c r="A66" s="15"/>
      <c r="B66" s="23"/>
      <c r="C66" s="17">
        <v>901</v>
      </c>
      <c r="D66" s="15" t="s">
        <v>100</v>
      </c>
      <c r="E66" s="25" t="s">
        <v>106</v>
      </c>
      <c r="F66" s="18">
        <v>2930</v>
      </c>
      <c r="G66" s="18">
        <v>2930</v>
      </c>
      <c r="H66" s="18">
        <v>2930</v>
      </c>
    </row>
    <row r="67" spans="1:8" ht="40.5" customHeight="1">
      <c r="A67" s="15"/>
      <c r="B67" s="23"/>
      <c r="C67" s="17">
        <v>901</v>
      </c>
      <c r="D67" s="15" t="s">
        <v>100</v>
      </c>
      <c r="E67" s="25" t="s">
        <v>107</v>
      </c>
      <c r="F67" s="18"/>
      <c r="G67" s="18"/>
      <c r="H67" s="18"/>
    </row>
    <row r="68" spans="1:8" ht="40.5" customHeight="1">
      <c r="A68" s="15"/>
      <c r="B68" s="23"/>
      <c r="C68" s="17">
        <v>901</v>
      </c>
      <c r="D68" s="15" t="s">
        <v>100</v>
      </c>
      <c r="E68" s="25" t="s">
        <v>108</v>
      </c>
      <c r="F68" s="18"/>
      <c r="G68" s="18"/>
      <c r="H68" s="18"/>
    </row>
    <row r="69" spans="1:8" ht="40.5" customHeight="1">
      <c r="A69" s="15"/>
      <c r="B69" s="23"/>
      <c r="C69" s="17">
        <v>901</v>
      </c>
      <c r="D69" s="15" t="s">
        <v>100</v>
      </c>
      <c r="E69" s="25" t="s">
        <v>109</v>
      </c>
      <c r="F69" s="18"/>
      <c r="G69" s="18"/>
      <c r="H69" s="18"/>
    </row>
    <row r="70" spans="1:8" ht="40.5" customHeight="1">
      <c r="A70" s="15"/>
      <c r="B70" s="23"/>
      <c r="C70" s="17">
        <v>901</v>
      </c>
      <c r="D70" s="15" t="s">
        <v>110</v>
      </c>
      <c r="E70" s="25" t="s">
        <v>103</v>
      </c>
      <c r="F70" s="18"/>
      <c r="G70" s="18"/>
      <c r="H70" s="18"/>
    </row>
    <row r="71" spans="1:8" ht="40.5" customHeight="1">
      <c r="A71" s="15"/>
      <c r="B71" s="23"/>
      <c r="C71" s="17">
        <v>901</v>
      </c>
      <c r="D71" s="15" t="s">
        <v>110</v>
      </c>
      <c r="E71" s="25" t="s">
        <v>107</v>
      </c>
      <c r="F71" s="18"/>
      <c r="G71" s="18"/>
      <c r="H71" s="18"/>
    </row>
    <row r="72" spans="1:8" ht="47.25">
      <c r="A72" s="15" t="s">
        <v>111</v>
      </c>
      <c r="B72" s="12" t="s">
        <v>112</v>
      </c>
      <c r="C72" s="13" t="s">
        <v>20</v>
      </c>
      <c r="D72" s="13" t="s">
        <v>21</v>
      </c>
      <c r="E72" s="22" t="s">
        <v>113</v>
      </c>
      <c r="F72" s="14">
        <f>SUM(F73:F75)</f>
        <v>90866.0124</v>
      </c>
      <c r="G72" s="14">
        <f>SUM(G73:G75)</f>
        <v>68016.935</v>
      </c>
      <c r="H72" s="14">
        <f>SUM(H73:H75)</f>
        <v>64358.9492</v>
      </c>
    </row>
    <row r="73" spans="1:8" ht="49.5" customHeight="1">
      <c r="A73" s="15"/>
      <c r="B73" s="23"/>
      <c r="C73" s="17">
        <v>901</v>
      </c>
      <c r="D73" s="15" t="s">
        <v>114</v>
      </c>
      <c r="E73" s="25" t="s">
        <v>115</v>
      </c>
      <c r="F73" s="18">
        <f>13431.0124+77435</f>
        <v>90866.0124</v>
      </c>
      <c r="G73" s="18">
        <f>13733.335+54283.6</f>
        <v>68016.935</v>
      </c>
      <c r="H73" s="18">
        <f>13733.335+50625.6142</f>
        <v>64358.9492</v>
      </c>
    </row>
    <row r="74" spans="1:8" ht="49.5" customHeight="1">
      <c r="A74" s="15"/>
      <c r="B74" s="23"/>
      <c r="C74" s="17">
        <v>901</v>
      </c>
      <c r="D74" s="15" t="s">
        <v>114</v>
      </c>
      <c r="E74" s="25" t="s">
        <v>116</v>
      </c>
      <c r="F74" s="18"/>
      <c r="G74" s="18"/>
      <c r="H74" s="18"/>
    </row>
    <row r="75" spans="1:8" ht="49.5" customHeight="1">
      <c r="A75" s="15"/>
      <c r="B75" s="23"/>
      <c r="C75" s="17">
        <v>901</v>
      </c>
      <c r="D75" s="15" t="s">
        <v>114</v>
      </c>
      <c r="E75" s="25" t="s">
        <v>117</v>
      </c>
      <c r="F75" s="18"/>
      <c r="G75" s="18"/>
      <c r="H75" s="18"/>
    </row>
    <row r="76" spans="1:8" ht="49.5" customHeight="1">
      <c r="A76" s="15" t="s">
        <v>118</v>
      </c>
      <c r="B76" s="21" t="s">
        <v>119</v>
      </c>
      <c r="C76" s="13" t="s">
        <v>20</v>
      </c>
      <c r="D76" s="13" t="s">
        <v>21</v>
      </c>
      <c r="E76" s="22" t="s">
        <v>120</v>
      </c>
      <c r="F76" s="14">
        <f>SUM(F77)</f>
        <v>235.98952</v>
      </c>
      <c r="G76" s="14">
        <f>SUM(G77)</f>
        <v>235.98952</v>
      </c>
      <c r="H76" s="14">
        <f>SUM(H77)</f>
        <v>235.98962</v>
      </c>
    </row>
    <row r="77" spans="1:8" ht="49.5" customHeight="1">
      <c r="A77" s="15"/>
      <c r="B77" s="23"/>
      <c r="C77" s="17">
        <v>901</v>
      </c>
      <c r="D77" s="15" t="s">
        <v>121</v>
      </c>
      <c r="E77" s="25" t="s">
        <v>122</v>
      </c>
      <c r="F77" s="18">
        <v>235.98952</v>
      </c>
      <c r="G77" s="18">
        <v>235.98952</v>
      </c>
      <c r="H77" s="18">
        <v>235.98962</v>
      </c>
    </row>
    <row r="78" spans="1:8" ht="49.5" customHeight="1">
      <c r="A78" s="15" t="s">
        <v>123</v>
      </c>
      <c r="B78" s="21" t="s">
        <v>124</v>
      </c>
      <c r="C78" s="13" t="s">
        <v>20</v>
      </c>
      <c r="D78" s="13" t="s">
        <v>21</v>
      </c>
      <c r="E78" s="22" t="s">
        <v>125</v>
      </c>
      <c r="F78" s="14">
        <f>SUM(F79:F82)</f>
        <v>3523.6076</v>
      </c>
      <c r="G78" s="14">
        <f>SUM(G79:G82)</f>
        <v>3537.8076</v>
      </c>
      <c r="H78" s="14">
        <f>SUM(H79:H82)</f>
        <v>3552.4076</v>
      </c>
    </row>
    <row r="79" spans="1:8" ht="49.5" customHeight="1">
      <c r="A79" s="15"/>
      <c r="B79" s="21"/>
      <c r="C79" s="15" t="s">
        <v>89</v>
      </c>
      <c r="D79" s="15" t="s">
        <v>126</v>
      </c>
      <c r="E79" s="25" t="s">
        <v>127</v>
      </c>
      <c r="F79" s="18">
        <v>3170.4076</v>
      </c>
      <c r="G79" s="18">
        <v>3170.4076</v>
      </c>
      <c r="H79" s="18">
        <v>3170.4076</v>
      </c>
    </row>
    <row r="80" spans="1:8" ht="49.5" customHeight="1">
      <c r="A80" s="15"/>
      <c r="B80" s="21"/>
      <c r="C80" s="15" t="s">
        <v>89</v>
      </c>
      <c r="D80" s="15" t="s">
        <v>126</v>
      </c>
      <c r="E80" s="25" t="s">
        <v>128</v>
      </c>
      <c r="F80" s="18">
        <v>332</v>
      </c>
      <c r="G80" s="18">
        <v>345.4</v>
      </c>
      <c r="H80" s="18">
        <v>359</v>
      </c>
    </row>
    <row r="81" spans="1:8" ht="49.5" customHeight="1">
      <c r="A81" s="15"/>
      <c r="B81" s="23"/>
      <c r="C81" s="17">
        <v>901</v>
      </c>
      <c r="D81" s="15" t="s">
        <v>126</v>
      </c>
      <c r="E81" s="25" t="s">
        <v>129</v>
      </c>
      <c r="F81" s="18"/>
      <c r="G81" s="18"/>
      <c r="H81" s="18"/>
    </row>
    <row r="82" spans="1:8" ht="49.5" customHeight="1">
      <c r="A82" s="15"/>
      <c r="B82" s="23"/>
      <c r="C82" s="17">
        <v>901</v>
      </c>
      <c r="D82" s="15" t="s">
        <v>121</v>
      </c>
      <c r="E82" s="25" t="s">
        <v>128</v>
      </c>
      <c r="F82" s="18">
        <v>21.2</v>
      </c>
      <c r="G82" s="18">
        <v>22</v>
      </c>
      <c r="H82" s="18">
        <v>23</v>
      </c>
    </row>
    <row r="83" spans="1:8" ht="49.5" customHeight="1">
      <c r="A83" s="13" t="s">
        <v>130</v>
      </c>
      <c r="B83" s="12" t="s">
        <v>131</v>
      </c>
      <c r="C83" s="13" t="s">
        <v>20</v>
      </c>
      <c r="D83" s="13" t="s">
        <v>21</v>
      </c>
      <c r="E83" s="26" t="s">
        <v>132</v>
      </c>
      <c r="F83" s="14">
        <f>F84+F86+F88+F90</f>
        <v>1593.4</v>
      </c>
      <c r="G83" s="14">
        <f>G84+G86+G88+G90</f>
        <v>343.4</v>
      </c>
      <c r="H83" s="14">
        <f>H84+H86+H88+H90</f>
        <v>343.4</v>
      </c>
    </row>
    <row r="84" spans="1:8" ht="49.5" customHeight="1">
      <c r="A84" s="15" t="s">
        <v>133</v>
      </c>
      <c r="B84" s="12" t="s">
        <v>134</v>
      </c>
      <c r="C84" s="13" t="s">
        <v>20</v>
      </c>
      <c r="D84" s="13" t="s">
        <v>21</v>
      </c>
      <c r="E84" s="26" t="s">
        <v>135</v>
      </c>
      <c r="F84" s="14">
        <f>SUM(F85)</f>
        <v>67.5</v>
      </c>
      <c r="G84" s="14">
        <f>SUM(G85)</f>
        <v>67.5</v>
      </c>
      <c r="H84" s="14">
        <f>SUM(H85)</f>
        <v>67.5</v>
      </c>
    </row>
    <row r="85" spans="1:8" ht="49.5" customHeight="1">
      <c r="A85" s="15"/>
      <c r="B85" s="23"/>
      <c r="C85" s="27">
        <v>901</v>
      </c>
      <c r="D85" s="15" t="s">
        <v>136</v>
      </c>
      <c r="E85" s="28" t="s">
        <v>137</v>
      </c>
      <c r="F85" s="18">
        <v>67.5</v>
      </c>
      <c r="G85" s="18">
        <v>67.5</v>
      </c>
      <c r="H85" s="18">
        <v>67.5</v>
      </c>
    </row>
    <row r="86" spans="1:8" ht="24.75">
      <c r="A86" s="15" t="s">
        <v>138</v>
      </c>
      <c r="B86" s="12" t="s">
        <v>139</v>
      </c>
      <c r="C86" s="13" t="s">
        <v>20</v>
      </c>
      <c r="D86" s="13" t="s">
        <v>21</v>
      </c>
      <c r="E86" s="22" t="s">
        <v>140</v>
      </c>
      <c r="F86" s="14">
        <f>SUM(F87)</f>
        <v>39</v>
      </c>
      <c r="G86" s="14">
        <f>SUM(G87)</f>
        <v>39</v>
      </c>
      <c r="H86" s="14">
        <f>SUM(H87)</f>
        <v>39</v>
      </c>
    </row>
    <row r="87" spans="1:8" ht="15.75">
      <c r="A87" s="15"/>
      <c r="B87" s="29"/>
      <c r="C87" s="17">
        <v>901</v>
      </c>
      <c r="D87" s="15" t="s">
        <v>136</v>
      </c>
      <c r="E87" s="25" t="s">
        <v>141</v>
      </c>
      <c r="F87" s="18">
        <v>39</v>
      </c>
      <c r="G87" s="18">
        <v>39</v>
      </c>
      <c r="H87" s="18">
        <v>39</v>
      </c>
    </row>
    <row r="88" spans="1:8" ht="36">
      <c r="A88" s="15" t="s">
        <v>142</v>
      </c>
      <c r="B88" s="12" t="s">
        <v>143</v>
      </c>
      <c r="C88" s="13" t="s">
        <v>20</v>
      </c>
      <c r="D88" s="13" t="s">
        <v>21</v>
      </c>
      <c r="E88" s="30" t="s">
        <v>144</v>
      </c>
      <c r="F88" s="14">
        <f>SUM(F89)</f>
        <v>57.5</v>
      </c>
      <c r="G88" s="14">
        <f>SUM(G89)</f>
        <v>57.5</v>
      </c>
      <c r="H88" s="14">
        <f>SUM(H89)</f>
        <v>57.5</v>
      </c>
    </row>
    <row r="89" spans="1:8" ht="15.75">
      <c r="A89" s="15"/>
      <c r="B89" s="23"/>
      <c r="C89" s="17">
        <v>901</v>
      </c>
      <c r="D89" s="15" t="s">
        <v>136</v>
      </c>
      <c r="E89" s="25" t="s">
        <v>145</v>
      </c>
      <c r="F89" s="18">
        <v>57.5</v>
      </c>
      <c r="G89" s="18">
        <v>57.5</v>
      </c>
      <c r="H89" s="18">
        <v>57.5</v>
      </c>
    </row>
    <row r="90" spans="1:8" ht="47.25">
      <c r="A90" s="15" t="s">
        <v>146</v>
      </c>
      <c r="B90" s="12" t="s">
        <v>147</v>
      </c>
      <c r="C90" s="13" t="s">
        <v>20</v>
      </c>
      <c r="D90" s="13" t="s">
        <v>21</v>
      </c>
      <c r="E90" s="22" t="s">
        <v>148</v>
      </c>
      <c r="F90" s="14">
        <f>SUM(F91)</f>
        <v>1429.4</v>
      </c>
      <c r="G90" s="14">
        <f>SUM(G91)</f>
        <v>179.4</v>
      </c>
      <c r="H90" s="14">
        <f>SUM(H91)</f>
        <v>179.4</v>
      </c>
    </row>
    <row r="91" spans="1:8" ht="41.25" customHeight="1">
      <c r="A91" s="15"/>
      <c r="B91" s="23"/>
      <c r="C91" s="17">
        <v>901</v>
      </c>
      <c r="D91" s="15" t="s">
        <v>136</v>
      </c>
      <c r="E91" s="25" t="s">
        <v>149</v>
      </c>
      <c r="F91" s="18">
        <v>1429.4</v>
      </c>
      <c r="G91" s="18">
        <v>179.4</v>
      </c>
      <c r="H91" s="18">
        <v>179.4</v>
      </c>
    </row>
    <row r="92" spans="1:8" ht="58.5">
      <c r="A92" s="13" t="s">
        <v>150</v>
      </c>
      <c r="B92" s="12" t="s">
        <v>151</v>
      </c>
      <c r="C92" s="13" t="s">
        <v>20</v>
      </c>
      <c r="D92" s="13" t="s">
        <v>21</v>
      </c>
      <c r="E92" s="22" t="s">
        <v>152</v>
      </c>
      <c r="F92" s="14">
        <f>F93+F97+F99+F101</f>
        <v>25681.95608</v>
      </c>
      <c r="G92" s="14">
        <f>G93+G97+G99+G101</f>
        <v>26653.95608</v>
      </c>
      <c r="H92" s="14">
        <f>H93+H97+H99+H101</f>
        <v>27660.75608</v>
      </c>
    </row>
    <row r="93" spans="1:8" ht="41.25" customHeight="1">
      <c r="A93" s="15" t="s">
        <v>153</v>
      </c>
      <c r="B93" s="12" t="s">
        <v>154</v>
      </c>
      <c r="C93" s="13" t="s">
        <v>20</v>
      </c>
      <c r="D93" s="13" t="s">
        <v>21</v>
      </c>
      <c r="E93" s="22" t="s">
        <v>155</v>
      </c>
      <c r="F93" s="14">
        <f>SUM(F94:F96)</f>
        <v>23700</v>
      </c>
      <c r="G93" s="14">
        <f>SUM(G94:G96)</f>
        <v>24672</v>
      </c>
      <c r="H93" s="14">
        <f>SUM(H94:H96)</f>
        <v>25678.8</v>
      </c>
    </row>
    <row r="94" spans="1:8" ht="41.25" customHeight="1">
      <c r="A94" s="15"/>
      <c r="B94" s="12"/>
      <c r="C94" s="17">
        <v>901</v>
      </c>
      <c r="D94" s="15" t="s">
        <v>156</v>
      </c>
      <c r="E94" s="25" t="s">
        <v>157</v>
      </c>
      <c r="F94" s="18">
        <f>21800+100</f>
        <v>21900</v>
      </c>
      <c r="G94" s="18">
        <v>22672</v>
      </c>
      <c r="H94" s="18">
        <v>23578.8</v>
      </c>
    </row>
    <row r="95" spans="1:8" ht="41.25" customHeight="1">
      <c r="A95" s="15"/>
      <c r="B95" s="12"/>
      <c r="C95" s="17">
        <v>901</v>
      </c>
      <c r="D95" s="15" t="s">
        <v>156</v>
      </c>
      <c r="E95" s="25" t="s">
        <v>158</v>
      </c>
      <c r="F95" s="18">
        <v>1800</v>
      </c>
      <c r="G95" s="18">
        <v>2000</v>
      </c>
      <c r="H95" s="18">
        <v>2100</v>
      </c>
    </row>
    <row r="96" spans="1:8" ht="41.25" customHeight="1">
      <c r="A96" s="15"/>
      <c r="B96" s="12"/>
      <c r="C96" s="17">
        <v>901</v>
      </c>
      <c r="D96" s="15" t="s">
        <v>156</v>
      </c>
      <c r="E96" s="25" t="s">
        <v>159</v>
      </c>
      <c r="F96" s="18"/>
      <c r="G96" s="18"/>
      <c r="H96" s="18"/>
    </row>
    <row r="97" spans="1:8" ht="41.25" customHeight="1">
      <c r="A97" s="15" t="s">
        <v>160</v>
      </c>
      <c r="B97" s="12" t="s">
        <v>161</v>
      </c>
      <c r="C97" s="13" t="s">
        <v>20</v>
      </c>
      <c r="D97" s="13" t="s">
        <v>21</v>
      </c>
      <c r="E97" s="22" t="s">
        <v>162</v>
      </c>
      <c r="F97" s="14">
        <f>SUM(F98)</f>
        <v>1112.55</v>
      </c>
      <c r="G97" s="14">
        <f>SUM(G98)</f>
        <v>1112.55</v>
      </c>
      <c r="H97" s="14">
        <f>SUM(H98)</f>
        <v>1112.55</v>
      </c>
    </row>
    <row r="98" spans="1:8" ht="41.25" customHeight="1">
      <c r="A98" s="15"/>
      <c r="B98" s="12"/>
      <c r="C98" s="17">
        <v>901</v>
      </c>
      <c r="D98" s="20">
        <v>1102</v>
      </c>
      <c r="E98" s="25" t="s">
        <v>163</v>
      </c>
      <c r="F98" s="18">
        <v>1112.55</v>
      </c>
      <c r="G98" s="18">
        <v>1112.55</v>
      </c>
      <c r="H98" s="18">
        <v>1112.55</v>
      </c>
    </row>
    <row r="99" spans="1:8" ht="41.25" customHeight="1">
      <c r="A99" s="15" t="s">
        <v>164</v>
      </c>
      <c r="B99" s="12" t="s">
        <v>165</v>
      </c>
      <c r="C99" s="13" t="s">
        <v>20</v>
      </c>
      <c r="D99" s="13" t="s">
        <v>21</v>
      </c>
      <c r="E99" s="22" t="s">
        <v>166</v>
      </c>
      <c r="F99" s="14">
        <f>SUM(F100)</f>
        <v>689.19056</v>
      </c>
      <c r="G99" s="14">
        <f>SUM(G100)</f>
        <v>689.19056</v>
      </c>
      <c r="H99" s="14">
        <f>SUM(H100)</f>
        <v>689.19056</v>
      </c>
    </row>
    <row r="100" spans="1:8" ht="41.25" customHeight="1">
      <c r="A100" s="15"/>
      <c r="B100" s="12"/>
      <c r="C100" s="17">
        <v>901</v>
      </c>
      <c r="D100" s="15" t="s">
        <v>126</v>
      </c>
      <c r="E100" s="25" t="s">
        <v>167</v>
      </c>
      <c r="F100" s="18">
        <v>689.19056</v>
      </c>
      <c r="G100" s="18">
        <v>689.19056</v>
      </c>
      <c r="H100" s="18">
        <v>689.19056</v>
      </c>
    </row>
    <row r="101" spans="1:8" ht="47.25">
      <c r="A101" s="15" t="s">
        <v>168</v>
      </c>
      <c r="B101" s="12" t="s">
        <v>169</v>
      </c>
      <c r="C101" s="13" t="s">
        <v>20</v>
      </c>
      <c r="D101" s="13" t="s">
        <v>21</v>
      </c>
      <c r="E101" s="22" t="s">
        <v>170</v>
      </c>
      <c r="F101" s="14">
        <f>SUM(F102)</f>
        <v>180.21552</v>
      </c>
      <c r="G101" s="14">
        <f>SUM(G102)</f>
        <v>180.21552</v>
      </c>
      <c r="H101" s="14">
        <f>SUM(H102)</f>
        <v>180.21552</v>
      </c>
    </row>
    <row r="102" spans="1:8" ht="41.25" customHeight="1">
      <c r="A102" s="15"/>
      <c r="B102" s="12"/>
      <c r="C102" s="17">
        <v>901</v>
      </c>
      <c r="D102" s="15" t="s">
        <v>126</v>
      </c>
      <c r="E102" s="25" t="s">
        <v>171</v>
      </c>
      <c r="F102" s="18">
        <v>180.21552</v>
      </c>
      <c r="G102" s="18">
        <v>180.21552</v>
      </c>
      <c r="H102" s="18">
        <v>180.21552</v>
      </c>
    </row>
    <row r="103" spans="1:8" ht="47.25">
      <c r="A103" s="13" t="s">
        <v>172</v>
      </c>
      <c r="B103" s="12" t="s">
        <v>173</v>
      </c>
      <c r="C103" s="13" t="s">
        <v>20</v>
      </c>
      <c r="D103" s="13" t="s">
        <v>21</v>
      </c>
      <c r="E103" s="22" t="s">
        <v>174</v>
      </c>
      <c r="F103" s="14">
        <f>SUM(F104)</f>
        <v>0</v>
      </c>
      <c r="G103" s="14">
        <f>SUM(G104)</f>
        <v>0</v>
      </c>
      <c r="H103" s="14">
        <f>SUM(H104)</f>
        <v>0</v>
      </c>
    </row>
    <row r="104" spans="1:8" ht="41.25" customHeight="1">
      <c r="A104" s="15"/>
      <c r="B104" s="12"/>
      <c r="C104" s="17">
        <v>901</v>
      </c>
      <c r="D104" s="15" t="s">
        <v>175</v>
      </c>
      <c r="E104" s="25" t="s">
        <v>176</v>
      </c>
      <c r="F104" s="18"/>
      <c r="G104" s="18"/>
      <c r="H104" s="18"/>
    </row>
    <row r="105" spans="1:8" ht="41.25" customHeight="1">
      <c r="A105" s="13" t="s">
        <v>177</v>
      </c>
      <c r="B105" s="31" t="s">
        <v>178</v>
      </c>
      <c r="C105" s="13" t="s">
        <v>20</v>
      </c>
      <c r="D105" s="13" t="s">
        <v>21</v>
      </c>
      <c r="E105" s="22" t="s">
        <v>179</v>
      </c>
      <c r="F105" s="14">
        <f>F106+F109+F114+F117+F119</f>
        <v>51053.0412</v>
      </c>
      <c r="G105" s="14">
        <f>G106+G109+G114+G117+G119</f>
        <v>31385.19128</v>
      </c>
      <c r="H105" s="14">
        <f>H106+H109+H114+H117+H119</f>
        <v>31439.79128</v>
      </c>
    </row>
    <row r="106" spans="1:8" ht="47.25">
      <c r="A106" s="15" t="s">
        <v>180</v>
      </c>
      <c r="B106" s="31" t="s">
        <v>181</v>
      </c>
      <c r="C106" s="13" t="s">
        <v>20</v>
      </c>
      <c r="D106" s="13" t="s">
        <v>21</v>
      </c>
      <c r="E106" s="22" t="s">
        <v>182</v>
      </c>
      <c r="F106" s="14">
        <f>SUM(F107:F108)</f>
        <v>12902.6859</v>
      </c>
      <c r="G106" s="14">
        <f>SUM(G107:G108)</f>
        <v>14352.08428</v>
      </c>
      <c r="H106" s="14">
        <f>SUM(H107:H108)</f>
        <v>14352.08428</v>
      </c>
    </row>
    <row r="107" spans="1:8" ht="41.25" customHeight="1">
      <c r="A107" s="15"/>
      <c r="B107" s="12"/>
      <c r="C107" s="17">
        <v>901</v>
      </c>
      <c r="D107" s="15" t="s">
        <v>183</v>
      </c>
      <c r="E107" s="25" t="s">
        <v>184</v>
      </c>
      <c r="F107" s="18">
        <v>8873.4</v>
      </c>
      <c r="G107" s="18">
        <v>8873.4</v>
      </c>
      <c r="H107" s="18">
        <v>8873.4</v>
      </c>
    </row>
    <row r="108" spans="1:8" ht="41.25" customHeight="1">
      <c r="A108" s="15"/>
      <c r="B108" s="12"/>
      <c r="C108" s="17">
        <v>901</v>
      </c>
      <c r="D108" s="15" t="s">
        <v>183</v>
      </c>
      <c r="E108" s="25" t="s">
        <v>185</v>
      </c>
      <c r="F108" s="18">
        <v>4029.2859</v>
      </c>
      <c r="G108" s="18">
        <v>5478.68428</v>
      </c>
      <c r="H108" s="18">
        <v>5478.68428</v>
      </c>
    </row>
    <row r="109" spans="1:8" ht="41.25" customHeight="1">
      <c r="A109" s="15" t="s">
        <v>186</v>
      </c>
      <c r="B109" s="12" t="s">
        <v>187</v>
      </c>
      <c r="C109" s="13" t="s">
        <v>20</v>
      </c>
      <c r="D109" s="13" t="s">
        <v>21</v>
      </c>
      <c r="E109" s="22" t="s">
        <v>188</v>
      </c>
      <c r="F109" s="14">
        <f>SUM(F110:F113)</f>
        <v>18842.32831</v>
      </c>
      <c r="G109" s="14">
        <f>SUM(G110:G113)</f>
        <v>3816</v>
      </c>
      <c r="H109" s="14">
        <f>SUM(H110:H113)</f>
        <v>3816</v>
      </c>
    </row>
    <row r="110" spans="1:8" ht="41.25" customHeight="1">
      <c r="A110" s="15"/>
      <c r="B110" s="12"/>
      <c r="C110" s="17">
        <v>901</v>
      </c>
      <c r="D110" s="15" t="s">
        <v>189</v>
      </c>
      <c r="E110" s="25" t="s">
        <v>190</v>
      </c>
      <c r="F110" s="18">
        <v>15116.32831</v>
      </c>
      <c r="G110" s="18">
        <v>90</v>
      </c>
      <c r="H110" s="18">
        <v>90</v>
      </c>
    </row>
    <row r="111" spans="1:8" ht="41.25" customHeight="1">
      <c r="A111" s="15"/>
      <c r="B111" s="12"/>
      <c r="C111" s="17">
        <v>901</v>
      </c>
      <c r="D111" s="15" t="s">
        <v>189</v>
      </c>
      <c r="E111" s="25" t="s">
        <v>191</v>
      </c>
      <c r="F111" s="18"/>
      <c r="G111" s="18"/>
      <c r="H111" s="18"/>
    </row>
    <row r="112" spans="1:8" ht="41.25" customHeight="1">
      <c r="A112" s="15"/>
      <c r="B112" s="12"/>
      <c r="C112" s="17">
        <v>901</v>
      </c>
      <c r="D112" s="15" t="s">
        <v>189</v>
      </c>
      <c r="E112" s="25" t="s">
        <v>192</v>
      </c>
      <c r="F112" s="18"/>
      <c r="G112" s="18"/>
      <c r="H112" s="18"/>
    </row>
    <row r="113" spans="1:8" ht="19.5" customHeight="1">
      <c r="A113" s="15"/>
      <c r="B113" s="12"/>
      <c r="C113" s="17">
        <v>901</v>
      </c>
      <c r="D113" s="15" t="s">
        <v>189</v>
      </c>
      <c r="E113" s="25" t="s">
        <v>193</v>
      </c>
      <c r="F113" s="18">
        <v>3726</v>
      </c>
      <c r="G113" s="18">
        <v>3726</v>
      </c>
      <c r="H113" s="18">
        <v>3726</v>
      </c>
    </row>
    <row r="114" spans="1:8" ht="36">
      <c r="A114" s="15" t="s">
        <v>194</v>
      </c>
      <c r="B114" s="12" t="s">
        <v>195</v>
      </c>
      <c r="C114" s="13" t="s">
        <v>20</v>
      </c>
      <c r="D114" s="13" t="s">
        <v>21</v>
      </c>
      <c r="E114" s="22" t="s">
        <v>196</v>
      </c>
      <c r="F114" s="14">
        <f>SUM(F115:F116)</f>
        <v>14504.81699</v>
      </c>
      <c r="G114" s="14">
        <f>SUM(G115:G116)</f>
        <v>7704.137</v>
      </c>
      <c r="H114" s="14">
        <f>SUM(H115:H116)</f>
        <v>7758.737</v>
      </c>
    </row>
    <row r="115" spans="1:8" ht="15.75">
      <c r="A115" s="15"/>
      <c r="B115" s="12"/>
      <c r="C115" s="17">
        <v>901</v>
      </c>
      <c r="D115" s="15" t="s">
        <v>197</v>
      </c>
      <c r="E115" s="25" t="s">
        <v>198</v>
      </c>
      <c r="F115" s="18">
        <v>220</v>
      </c>
      <c r="G115" s="18">
        <v>227</v>
      </c>
      <c r="H115" s="18">
        <v>231.6</v>
      </c>
    </row>
    <row r="116" spans="1:8" ht="15.75">
      <c r="A116" s="15"/>
      <c r="B116" s="12"/>
      <c r="C116" s="17">
        <v>901</v>
      </c>
      <c r="D116" s="15" t="s">
        <v>199</v>
      </c>
      <c r="E116" s="25" t="s">
        <v>200</v>
      </c>
      <c r="F116" s="18">
        <v>14284.81699</v>
      </c>
      <c r="G116" s="18">
        <v>7477.137</v>
      </c>
      <c r="H116" s="18">
        <v>7527.137</v>
      </c>
    </row>
    <row r="117" spans="1:8" ht="24.75">
      <c r="A117" s="15" t="s">
        <v>201</v>
      </c>
      <c r="B117" s="32" t="s">
        <v>202</v>
      </c>
      <c r="C117" s="13" t="s">
        <v>20</v>
      </c>
      <c r="D117" s="13" t="s">
        <v>21</v>
      </c>
      <c r="E117" s="22" t="s">
        <v>203</v>
      </c>
      <c r="F117" s="14">
        <f>SUM(F118:F118)</f>
        <v>4803.21</v>
      </c>
      <c r="G117" s="14">
        <f>SUM(G118:G118)</f>
        <v>5512.97</v>
      </c>
      <c r="H117" s="14">
        <f>SUM(H118:H118)</f>
        <v>5512.97</v>
      </c>
    </row>
    <row r="118" spans="1:8" ht="15.75">
      <c r="A118" s="15"/>
      <c r="B118" s="12"/>
      <c r="C118" s="17">
        <v>901</v>
      </c>
      <c r="D118" s="15" t="s">
        <v>204</v>
      </c>
      <c r="E118" s="25" t="s">
        <v>205</v>
      </c>
      <c r="F118" s="18">
        <v>4803.21</v>
      </c>
      <c r="G118" s="18">
        <v>5512.97</v>
      </c>
      <c r="H118" s="18">
        <v>5512.97</v>
      </c>
    </row>
    <row r="119" spans="1:8" ht="47.25">
      <c r="A119" s="15" t="s">
        <v>206</v>
      </c>
      <c r="B119" s="12" t="s">
        <v>207</v>
      </c>
      <c r="C119" s="13" t="s">
        <v>20</v>
      </c>
      <c r="D119" s="13" t="s">
        <v>21</v>
      </c>
      <c r="E119" s="22" t="s">
        <v>208</v>
      </c>
      <c r="F119" s="14">
        <f>SUM(F120:F121)</f>
        <v>0</v>
      </c>
      <c r="G119" s="14">
        <f>SUM(G120:G121)</f>
        <v>0</v>
      </c>
      <c r="H119" s="14">
        <f>SUM(H120:H121)</f>
        <v>0</v>
      </c>
    </row>
    <row r="120" spans="1:8" ht="15.75">
      <c r="A120" s="15"/>
      <c r="B120" s="12"/>
      <c r="C120" s="17">
        <v>901</v>
      </c>
      <c r="D120" s="15" t="s">
        <v>189</v>
      </c>
      <c r="E120" s="25" t="s">
        <v>209</v>
      </c>
      <c r="F120" s="18"/>
      <c r="G120" s="18"/>
      <c r="H120" s="18"/>
    </row>
    <row r="121" spans="1:8" ht="15.75">
      <c r="A121" s="15"/>
      <c r="B121" s="12"/>
      <c r="C121" s="17">
        <v>901</v>
      </c>
      <c r="D121" s="15" t="s">
        <v>189</v>
      </c>
      <c r="E121" s="25" t="s">
        <v>210</v>
      </c>
      <c r="F121" s="18"/>
      <c r="G121" s="18"/>
      <c r="H121" s="18"/>
    </row>
    <row r="122" spans="1:8" ht="15.75">
      <c r="A122" s="17"/>
      <c r="B122" s="33" t="s">
        <v>211</v>
      </c>
      <c r="C122" s="34"/>
      <c r="D122" s="35"/>
      <c r="E122" s="36"/>
      <c r="F122" s="37">
        <f>F15+F37+F52+F83+F92+F105+F103</f>
        <v>442643.6085</v>
      </c>
      <c r="G122" s="37">
        <f>G15+G37+G52+G83+G92+G105+G103</f>
        <v>402765.441</v>
      </c>
      <c r="H122" s="37">
        <f>H15+H37+H52+H83+H92+H105+H103</f>
        <v>401940.52700000006</v>
      </c>
    </row>
  </sheetData>
  <sheetProtection selectLockedCells="1" selectUnlockedCells="1"/>
  <mergeCells count="10">
    <mergeCell ref="F1:H1"/>
    <mergeCell ref="E2:H2"/>
    <mergeCell ref="E3:H3"/>
    <mergeCell ref="E4:H4"/>
    <mergeCell ref="E5:H5"/>
    <mergeCell ref="E6:H6"/>
    <mergeCell ref="B9:H9"/>
    <mergeCell ref="B10:H10"/>
    <mergeCell ref="B11:H11"/>
    <mergeCell ref="B12:H12"/>
  </mergeCells>
  <printOptions/>
  <pageMargins left="0.7083333333333334" right="0.31527777777777777" top="0.3152777777777777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C17" sqref="C17"/>
    </sheetView>
  </sheetViews>
  <sheetFormatPr defaultColWidth="9.140625" defaultRowHeight="15"/>
  <cols>
    <col min="1" max="1" width="10.00390625" style="0" customWidth="1"/>
    <col min="2" max="2" width="14.140625" style="38" customWidth="1"/>
    <col min="3" max="3" width="20.57421875" style="0" customWidth="1"/>
    <col min="4" max="4" width="13.57421875" style="0" customWidth="1"/>
  </cols>
  <sheetData>
    <row r="1" spans="1:5" ht="15">
      <c r="A1" s="39"/>
      <c r="B1" s="40" t="s">
        <v>212</v>
      </c>
      <c r="C1" s="41" t="s">
        <v>213</v>
      </c>
      <c r="D1" s="41" t="s">
        <v>214</v>
      </c>
      <c r="E1" s="41" t="s">
        <v>215</v>
      </c>
    </row>
    <row r="2" spans="1:5" ht="15">
      <c r="A2" s="42">
        <v>42736</v>
      </c>
      <c r="B2" s="43">
        <v>363621400</v>
      </c>
      <c r="C2" s="43">
        <v>420922301.37</v>
      </c>
      <c r="D2" s="43">
        <f aca="true" t="shared" si="0" ref="D2:D10">C2-B2</f>
        <v>57300901.370000005</v>
      </c>
      <c r="E2" s="44">
        <f aca="true" t="shared" si="1" ref="E2:E10">B2*100/C2</f>
        <v>86.38682217988938</v>
      </c>
    </row>
    <row r="3" spans="1:5" ht="15">
      <c r="A3" s="42">
        <v>42760</v>
      </c>
      <c r="B3" s="43">
        <f>B2+67018248.33-6733575.65</f>
        <v>423906072.68</v>
      </c>
      <c r="C3" s="43">
        <v>487940549.7</v>
      </c>
      <c r="D3" s="43">
        <f t="shared" si="0"/>
        <v>64034477.01999998</v>
      </c>
      <c r="E3" s="44">
        <f t="shared" si="1"/>
        <v>86.8765821862171</v>
      </c>
    </row>
    <row r="4" spans="1:5" ht="15">
      <c r="A4" s="45"/>
      <c r="B4" s="43"/>
      <c r="C4" s="43"/>
      <c r="D4" s="43">
        <f t="shared" si="0"/>
        <v>0</v>
      </c>
      <c r="E4" s="44" t="e">
        <f t="shared" si="1"/>
        <v>#DIV/0!</v>
      </c>
    </row>
    <row r="5" spans="1:5" ht="15">
      <c r="A5" s="45"/>
      <c r="B5" s="43"/>
      <c r="C5" s="43"/>
      <c r="D5" s="43">
        <f t="shared" si="0"/>
        <v>0</v>
      </c>
      <c r="E5" s="44" t="e">
        <f t="shared" si="1"/>
        <v>#DIV/0!</v>
      </c>
    </row>
    <row r="6" spans="1:5" ht="15">
      <c r="A6" s="45"/>
      <c r="B6" s="43"/>
      <c r="C6" s="43"/>
      <c r="D6" s="43">
        <f t="shared" si="0"/>
        <v>0</v>
      </c>
      <c r="E6" s="44" t="e">
        <f t="shared" si="1"/>
        <v>#DIV/0!</v>
      </c>
    </row>
    <row r="7" spans="1:5" ht="15">
      <c r="A7" s="45"/>
      <c r="B7" s="43"/>
      <c r="C7" s="43"/>
      <c r="D7" s="43">
        <f t="shared" si="0"/>
        <v>0</v>
      </c>
      <c r="E7" s="44" t="e">
        <f t="shared" si="1"/>
        <v>#DIV/0!</v>
      </c>
    </row>
    <row r="8" spans="1:5" ht="15">
      <c r="A8" s="45"/>
      <c r="B8" s="43"/>
      <c r="C8" s="43"/>
      <c r="D8" s="43">
        <f t="shared" si="0"/>
        <v>0</v>
      </c>
      <c r="E8" s="44" t="e">
        <f t="shared" si="1"/>
        <v>#DIV/0!</v>
      </c>
    </row>
    <row r="9" spans="1:5" ht="15">
      <c r="A9" s="45"/>
      <c r="B9" s="43"/>
      <c r="C9" s="43"/>
      <c r="D9" s="43">
        <f t="shared" si="0"/>
        <v>0</v>
      </c>
      <c r="E9" s="44" t="e">
        <f t="shared" si="1"/>
        <v>#DIV/0!</v>
      </c>
    </row>
    <row r="10" spans="1:5" ht="15">
      <c r="A10" s="45"/>
      <c r="B10" s="43"/>
      <c r="C10" s="43"/>
      <c r="D10" s="43">
        <f t="shared" si="0"/>
        <v>0</v>
      </c>
      <c r="E10" s="44" t="e">
        <f t="shared" si="1"/>
        <v>#DIV/0!</v>
      </c>
    </row>
    <row r="11" spans="3:5" ht="15">
      <c r="C11" s="38"/>
      <c r="D11" s="38"/>
      <c r="E11" s="38"/>
    </row>
    <row r="12" spans="3:5" ht="15">
      <c r="C12" s="38"/>
      <c r="D12" s="38"/>
      <c r="E12" s="38"/>
    </row>
    <row r="13" spans="3:5" ht="15">
      <c r="C13" s="38"/>
      <c r="D13" s="38"/>
      <c r="E13" s="38"/>
    </row>
    <row r="14" spans="3:5" ht="15">
      <c r="C14" s="38"/>
      <c r="D14" s="38"/>
      <c r="E14" s="38"/>
    </row>
    <row r="15" spans="3:5" ht="15">
      <c r="C15" s="38"/>
      <c r="D15" s="38"/>
      <c r="E15" s="38"/>
    </row>
    <row r="16" spans="3:5" ht="15">
      <c r="C16" s="38"/>
      <c r="D16" s="38"/>
      <c r="E16" s="38"/>
    </row>
    <row r="17" spans="3:5" ht="15">
      <c r="C17" s="38"/>
      <c r="D17" s="38"/>
      <c r="E17" s="38"/>
    </row>
    <row r="18" spans="3:5" ht="15">
      <c r="C18" s="38"/>
      <c r="D18" s="38"/>
      <c r="E18" s="38"/>
    </row>
    <row r="19" spans="3:5" ht="15">
      <c r="C19" s="38"/>
      <c r="D19" s="38"/>
      <c r="E19" s="38"/>
    </row>
    <row r="20" spans="3:5" ht="15">
      <c r="C20" s="38"/>
      <c r="D20" s="38"/>
      <c r="E20" s="38"/>
    </row>
    <row r="21" spans="3:5" ht="15">
      <c r="C21" s="38"/>
      <c r="D21" s="38"/>
      <c r="E21" s="38"/>
    </row>
    <row r="22" spans="3:5" ht="15">
      <c r="C22" s="38"/>
      <c r="D22" s="38"/>
      <c r="E22" s="38"/>
    </row>
    <row r="23" spans="3:5" ht="15">
      <c r="C23" s="38"/>
      <c r="D23" s="38"/>
      <c r="E23" s="38"/>
    </row>
    <row r="24" spans="3:5" ht="15">
      <c r="C24" s="38"/>
      <c r="D24" s="38"/>
      <c r="E24" s="38"/>
    </row>
    <row r="25" spans="3:5" ht="15">
      <c r="C25" s="38"/>
      <c r="D25" s="38"/>
      <c r="E25" s="38"/>
    </row>
    <row r="26" spans="3:5" ht="15">
      <c r="C26" s="38"/>
      <c r="D26" s="38"/>
      <c r="E26" s="38"/>
    </row>
    <row r="27" spans="3:5" ht="15">
      <c r="C27" s="38"/>
      <c r="D27" s="38"/>
      <c r="E27" s="38"/>
    </row>
    <row r="28" spans="3:5" ht="15">
      <c r="C28" s="38"/>
      <c r="D28" s="38"/>
      <c r="E28" s="38"/>
    </row>
    <row r="29" spans="3:5" ht="15">
      <c r="C29" s="38"/>
      <c r="D29" s="38"/>
      <c r="E29" s="38"/>
    </row>
    <row r="30" spans="3:5" ht="15">
      <c r="C30" s="38"/>
      <c r="D30" s="38"/>
      <c r="E30" s="38"/>
    </row>
    <row r="31" spans="3:5" ht="15">
      <c r="C31" s="38"/>
      <c r="D31" s="38"/>
      <c r="E31" s="38"/>
    </row>
    <row r="32" spans="3:5" ht="15">
      <c r="C32" s="38"/>
      <c r="D32" s="38"/>
      <c r="E32" s="38"/>
    </row>
    <row r="33" spans="3:5" ht="15">
      <c r="C33" s="38"/>
      <c r="D33" s="38"/>
      <c r="E33" s="38"/>
    </row>
    <row r="34" spans="3:5" ht="15">
      <c r="C34" s="38"/>
      <c r="D34" s="38"/>
      <c r="E34" s="38"/>
    </row>
    <row r="35" spans="3:5" ht="15">
      <c r="C35" s="38"/>
      <c r="D35" s="38"/>
      <c r="E35" s="38"/>
    </row>
    <row r="36" spans="3:5" ht="15">
      <c r="C36" s="38"/>
      <c r="D36" s="38"/>
      <c r="E36" s="38"/>
    </row>
    <row r="37" spans="3:5" ht="15">
      <c r="C37" s="38"/>
      <c r="D37" s="38"/>
      <c r="E37" s="38"/>
    </row>
    <row r="38" spans="3:5" ht="15">
      <c r="C38" s="38"/>
      <c r="D38" s="38"/>
      <c r="E38" s="38"/>
    </row>
    <row r="39" spans="3:5" ht="15">
      <c r="C39" s="38"/>
      <c r="D39" s="38"/>
      <c r="E39" s="38"/>
    </row>
    <row r="40" spans="3:5" ht="15">
      <c r="C40" s="38"/>
      <c r="D40" s="38"/>
      <c r="E40" s="38"/>
    </row>
    <row r="41" spans="3:5" ht="15">
      <c r="C41" s="38"/>
      <c r="D41" s="38"/>
      <c r="E41" s="38"/>
    </row>
    <row r="42" spans="3:5" ht="15">
      <c r="C42" s="38"/>
      <c r="D42" s="38"/>
      <c r="E42" s="38"/>
    </row>
    <row r="43" spans="3:5" ht="15">
      <c r="C43" s="38"/>
      <c r="D43" s="38"/>
      <c r="E43" s="38"/>
    </row>
    <row r="44" spans="3:5" ht="15">
      <c r="C44" s="38"/>
      <c r="D44" s="38"/>
      <c r="E44" s="38"/>
    </row>
    <row r="45" spans="3:5" ht="15">
      <c r="C45" s="38"/>
      <c r="D45" s="38"/>
      <c r="E45" s="38"/>
    </row>
    <row r="46" spans="3:5" ht="15">
      <c r="C46" s="38"/>
      <c r="D46" s="38"/>
      <c r="E46" s="38"/>
    </row>
    <row r="47" spans="3:5" ht="15">
      <c r="C47" s="38"/>
      <c r="D47" s="38"/>
      <c r="E47" s="38"/>
    </row>
    <row r="48" spans="3:5" ht="15">
      <c r="C48" s="38"/>
      <c r="D48" s="38"/>
      <c r="E48" s="38"/>
    </row>
    <row r="49" spans="3:5" ht="15">
      <c r="C49" s="38"/>
      <c r="D49" s="38"/>
      <c r="E49" s="38"/>
    </row>
    <row r="50" spans="3:5" ht="15">
      <c r="C50" s="38"/>
      <c r="D50" s="38"/>
      <c r="E50" s="38"/>
    </row>
    <row r="51" spans="3:5" ht="15">
      <c r="C51" s="38"/>
      <c r="D51" s="38"/>
      <c r="E51" s="38"/>
    </row>
    <row r="52" spans="3:5" ht="15">
      <c r="C52" s="38"/>
      <c r="D52" s="38"/>
      <c r="E52" s="38"/>
    </row>
    <row r="53" spans="3:5" ht="15">
      <c r="C53" s="38"/>
      <c r="D53" s="38"/>
      <c r="E53" s="38"/>
    </row>
    <row r="54" spans="3:5" ht="15">
      <c r="C54" s="38"/>
      <c r="D54" s="38"/>
      <c r="E54" s="38"/>
    </row>
    <row r="55" spans="3:5" ht="15">
      <c r="C55" s="38"/>
      <c r="D55" s="38"/>
      <c r="E55" s="38"/>
    </row>
    <row r="56" spans="3:5" ht="15">
      <c r="C56" s="38"/>
      <c r="D56" s="38"/>
      <c r="E56" s="38"/>
    </row>
    <row r="57" spans="3:5" ht="15">
      <c r="C57" s="38"/>
      <c r="D57" s="38"/>
      <c r="E57" s="38"/>
    </row>
    <row r="58" spans="3:5" ht="15">
      <c r="C58" s="38"/>
      <c r="D58" s="38"/>
      <c r="E58" s="38"/>
    </row>
    <row r="59" spans="3:5" ht="15">
      <c r="C59" s="38"/>
      <c r="D59" s="38"/>
      <c r="E59" s="38"/>
    </row>
    <row r="60" spans="3:5" ht="15">
      <c r="C60" s="38"/>
      <c r="D60" s="38"/>
      <c r="E60" s="38"/>
    </row>
    <row r="61" spans="3:5" ht="15">
      <c r="C61" s="38"/>
      <c r="D61" s="38"/>
      <c r="E61" s="38"/>
    </row>
    <row r="62" spans="3:5" ht="15">
      <c r="C62" s="38"/>
      <c r="D62" s="38"/>
      <c r="E62" s="38"/>
    </row>
    <row r="63" spans="3:5" ht="15">
      <c r="C63" s="38"/>
      <c r="D63" s="38"/>
      <c r="E63" s="38"/>
    </row>
    <row r="64" spans="3:5" ht="15">
      <c r="C64" s="38"/>
      <c r="D64" s="38"/>
      <c r="E64" s="38"/>
    </row>
    <row r="65" spans="3:5" ht="15">
      <c r="C65" s="38"/>
      <c r="D65" s="38"/>
      <c r="E65" s="38"/>
    </row>
    <row r="66" spans="3:5" ht="15">
      <c r="C66" s="38"/>
      <c r="D66" s="38"/>
      <c r="E66" s="38"/>
    </row>
    <row r="67" spans="3:5" ht="15">
      <c r="C67" s="38"/>
      <c r="D67" s="38"/>
      <c r="E67" s="38"/>
    </row>
    <row r="68" spans="3:5" ht="15">
      <c r="C68" s="38"/>
      <c r="D68" s="38"/>
      <c r="E68" s="38"/>
    </row>
    <row r="69" spans="3:5" ht="15">
      <c r="C69" s="38"/>
      <c r="D69" s="38"/>
      <c r="E69" s="38"/>
    </row>
    <row r="70" spans="3:5" ht="15">
      <c r="C70" s="38"/>
      <c r="D70" s="38"/>
      <c r="E70" s="38"/>
    </row>
    <row r="71" spans="3:5" ht="15">
      <c r="C71" s="38"/>
      <c r="D71" s="38"/>
      <c r="E71" s="38"/>
    </row>
    <row r="72" spans="3:5" ht="15">
      <c r="C72" s="38"/>
      <c r="D72" s="38"/>
      <c r="E72" s="38"/>
    </row>
    <row r="73" spans="3:5" ht="15">
      <c r="C73" s="38"/>
      <c r="D73" s="38"/>
      <c r="E73" s="38"/>
    </row>
    <row r="74" spans="3:5" ht="15">
      <c r="C74" s="38"/>
      <c r="D74" s="38"/>
      <c r="E74" s="38"/>
    </row>
    <row r="75" spans="3:5" ht="15">
      <c r="C75" s="38"/>
      <c r="D75" s="38"/>
      <c r="E75" s="38"/>
    </row>
    <row r="76" spans="3:5" ht="15">
      <c r="C76" s="38"/>
      <c r="D76" s="38"/>
      <c r="E76" s="38"/>
    </row>
    <row r="77" spans="3:5" ht="15">
      <c r="C77" s="38"/>
      <c r="D77" s="38"/>
      <c r="E77" s="38"/>
    </row>
    <row r="78" spans="3:5" ht="15">
      <c r="C78" s="38"/>
      <c r="D78" s="38"/>
      <c r="E78" s="38"/>
    </row>
    <row r="79" spans="3:5" ht="15">
      <c r="C79" s="38"/>
      <c r="D79" s="38"/>
      <c r="E79" s="38"/>
    </row>
    <row r="80" spans="3:5" ht="15">
      <c r="C80" s="38"/>
      <c r="D80" s="38"/>
      <c r="E80" s="38"/>
    </row>
    <row r="81" spans="3:5" ht="15">
      <c r="C81" s="38"/>
      <c r="D81" s="38"/>
      <c r="E81" s="38"/>
    </row>
    <row r="82" spans="3:5" ht="15">
      <c r="C82" s="38"/>
      <c r="D82" s="38"/>
      <c r="E82" s="38"/>
    </row>
    <row r="83" spans="3:5" ht="15">
      <c r="C83" s="38"/>
      <c r="D83" s="38"/>
      <c r="E83" s="38"/>
    </row>
    <row r="84" spans="3:5" ht="15">
      <c r="C84" s="38"/>
      <c r="D84" s="38"/>
      <c r="E84" s="38"/>
    </row>
    <row r="85" spans="3:5" ht="15">
      <c r="C85" s="38"/>
      <c r="D85" s="38"/>
      <c r="E85" s="38"/>
    </row>
    <row r="86" spans="3:5" ht="15">
      <c r="C86" s="38"/>
      <c r="D86" s="38"/>
      <c r="E86" s="38"/>
    </row>
    <row r="87" spans="3:5" ht="15">
      <c r="C87" s="38"/>
      <c r="D87" s="38"/>
      <c r="E87" s="38"/>
    </row>
    <row r="88" spans="3:5" ht="15">
      <c r="C88" s="38"/>
      <c r="D88" s="38"/>
      <c r="E88" s="38"/>
    </row>
    <row r="89" spans="3:5" ht="15">
      <c r="C89" s="38"/>
      <c r="D89" s="38"/>
      <c r="E89" s="38"/>
    </row>
    <row r="90" spans="3:5" ht="15">
      <c r="C90" s="38"/>
      <c r="D90" s="38"/>
      <c r="E90" s="38"/>
    </row>
    <row r="91" spans="3:5" ht="15">
      <c r="C91" s="38"/>
      <c r="D91" s="38"/>
      <c r="E91" s="38"/>
    </row>
    <row r="92" spans="3:5" ht="15">
      <c r="C92" s="38"/>
      <c r="D92" s="38"/>
      <c r="E92" s="38"/>
    </row>
    <row r="93" spans="3:5" ht="15">
      <c r="C93" s="38"/>
      <c r="D93" s="38"/>
      <c r="E93" s="38"/>
    </row>
    <row r="94" spans="3:5" ht="15">
      <c r="C94" s="38"/>
      <c r="D94" s="38"/>
      <c r="E94" s="38"/>
    </row>
    <row r="95" spans="3:5" ht="15">
      <c r="C95" s="38"/>
      <c r="D95" s="38"/>
      <c r="E95" s="38"/>
    </row>
    <row r="96" spans="3:5" ht="15">
      <c r="C96" s="38"/>
      <c r="D96" s="38"/>
      <c r="E96" s="38"/>
    </row>
    <row r="97" spans="3:5" ht="15">
      <c r="C97" s="38"/>
      <c r="D97" s="38"/>
      <c r="E97" s="38"/>
    </row>
    <row r="98" spans="3:5" ht="15">
      <c r="C98" s="38"/>
      <c r="D98" s="38"/>
      <c r="E98" s="38"/>
    </row>
    <row r="99" spans="3:5" ht="15">
      <c r="C99" s="38"/>
      <c r="D99" s="38"/>
      <c r="E99" s="38"/>
    </row>
    <row r="100" spans="3:5" ht="15">
      <c r="C100" s="38"/>
      <c r="D100" s="38"/>
      <c r="E100" s="38"/>
    </row>
    <row r="101" spans="3:5" ht="15">
      <c r="C101" s="38"/>
      <c r="D101" s="38"/>
      <c r="E101" s="38"/>
    </row>
    <row r="102" spans="3:5" ht="15">
      <c r="C102" s="38"/>
      <c r="D102" s="38"/>
      <c r="E102" s="38"/>
    </row>
    <row r="103" spans="3:5" ht="15">
      <c r="C103" s="38"/>
      <c r="D103" s="38"/>
      <c r="E103" s="38"/>
    </row>
    <row r="104" spans="3:5" ht="15">
      <c r="C104" s="38"/>
      <c r="D104" s="38"/>
      <c r="E104" s="38"/>
    </row>
    <row r="105" spans="3:5" ht="15">
      <c r="C105" s="38"/>
      <c r="D105" s="38"/>
      <c r="E10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2020-11-09T14:22:10Z</cp:lastPrinted>
  <dcterms:created xsi:type="dcterms:W3CDTF">2009-11-13T09:43:55Z</dcterms:created>
  <dcterms:modified xsi:type="dcterms:W3CDTF">2020-11-09T14:22:19Z</dcterms:modified>
  <cp:category/>
  <cp:version/>
  <cp:contentType/>
  <cp:contentStatus/>
  <cp:revision>10</cp:revision>
</cp:coreProperties>
</file>