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1"/>
  </bookViews>
  <sheets>
    <sheet name="прил.1" sheetId="1" r:id="rId1"/>
    <sheet name="прил.2" sheetId="2" r:id="rId2"/>
  </sheets>
  <definedNames>
    <definedName name="_xlnm.Print_Area" localSheetId="1">'прил.2'!$A$1:$F$111</definedName>
  </definedNames>
  <calcPr fullCalcOnLoad="1" fullPrecision="0"/>
</workbook>
</file>

<file path=xl/sharedStrings.xml><?xml version="1.0" encoding="utf-8"?>
<sst xmlns="http://schemas.openxmlformats.org/spreadsheetml/2006/main" count="439" uniqueCount="257">
  <si>
    <t>000 1 00 00000 00 0000 000</t>
  </si>
  <si>
    <t>182 1 01 02000 01 0000 110</t>
  </si>
  <si>
    <t>000 1 11 00000 00 0000 000</t>
  </si>
  <si>
    <t>000 1 16 00000 00 0000 000</t>
  </si>
  <si>
    <t>000 2 00 00000 00 0000 000</t>
  </si>
  <si>
    <t>000 2 02 01000 00 0000 151</t>
  </si>
  <si>
    <t>Номер строки</t>
  </si>
  <si>
    <t>182 1 06 01000 00 0000 110</t>
  </si>
  <si>
    <t>Иные межбюджетные трансферты</t>
  </si>
  <si>
    <t>000 1 05 00000 00 0000 000</t>
  </si>
  <si>
    <t>000 1 06 00000 00 0000 000</t>
  </si>
  <si>
    <t xml:space="preserve">Наименование  доходов  бюджета   </t>
  </si>
  <si>
    <t>тыс. руб.</t>
  </si>
  <si>
    <t>000 1 13 00000 00 0000 000</t>
  </si>
  <si>
    <t>Земельный налог</t>
  </si>
  <si>
    <t>182 1 06 06000 00 0000 110</t>
  </si>
  <si>
    <t>000 1 12 00000 00 0000 000</t>
  </si>
  <si>
    <t>Плата за негативное воздействие на окружающую среду</t>
  </si>
  <si>
    <t>182 1 06 01020 04 0000 110</t>
  </si>
  <si>
    <t>000 8 50 00000 00 0000 000</t>
  </si>
  <si>
    <t>НАЛОГОВЫЕ И НЕНАЛОГОВЫЕ ДОХОДЫ</t>
  </si>
  <si>
    <t>000 1 01 00000 00 0000 000</t>
  </si>
  <si>
    <t>утверждено на год</t>
  </si>
  <si>
    <t>исполнено</t>
  </si>
  <si>
    <t>% испонения к годовым назначениям</t>
  </si>
  <si>
    <t>000 1 14 00000 00 0000 000</t>
  </si>
  <si>
    <t>ДОХОДЫ ОТ ПРОДАЖИ МАТЕРИАЛЬНЫХ И НЕМАТЕРИАЛЬНЫХ АКТИВОВ</t>
  </si>
  <si>
    <t>048 1 12 01000 01 0000 120</t>
  </si>
  <si>
    <t>182 1 05 02010 02 0000 110</t>
  </si>
  <si>
    <t xml:space="preserve">НАЛОГИ НА ПРИБЫЛЬ, ДОХОДЫ   </t>
  </si>
  <si>
    <t xml:space="preserve">Налог на доходы физических лиц  </t>
  </si>
  <si>
    <t xml:space="preserve">ШТРАФЫ, САНКЦИИ, ВОЗМЕЩЕНИЕ УЩЕРБА  </t>
  </si>
  <si>
    <t xml:space="preserve">БЕЗВОЗМЕЗДНЫЕ ПОСТУПЛЕНИЯ   </t>
  </si>
  <si>
    <t xml:space="preserve">Код  классификации доходов бюджета  </t>
  </si>
  <si>
    <t xml:space="preserve">НАЛОГИ НА СОВОКУПНЫЙ ДОХОД   </t>
  </si>
  <si>
    <t xml:space="preserve">НАЛОГИ НА ИМУЩЕСТВО   </t>
  </si>
  <si>
    <t xml:space="preserve">Дотации  бюджетам субъектов Российской Федерации  и муниципальных образований  </t>
  </si>
  <si>
    <t xml:space="preserve">ИТОГО ДОХОДОВ    </t>
  </si>
  <si>
    <t>182 1 01 02010 01 0000 110</t>
  </si>
  <si>
    <t>182 1 01 02030 01 0000 110</t>
  </si>
  <si>
    <t>901 1 13 02994 04 0001 130</t>
  </si>
  <si>
    <t>Приложение 1</t>
  </si>
  <si>
    <t>048 1 12 01010 01 0000 120</t>
  </si>
  <si>
    <t>048 1 12 01030 01 0000 120</t>
  </si>
  <si>
    <t>048 1 12 01040 01 0000 120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</si>
  <si>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</si>
  <si>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</si>
  <si>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</si>
  <si>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901 1 16 51020 02 0000 140</t>
  </si>
  <si>
    <t>913 1 16 32000 04 0000 140</t>
  </si>
  <si>
    <t>901 1 13 01994 04 0004 130</t>
  </si>
  <si>
    <t>901 1 14 02043 04 0002 410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</si>
  <si>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</si>
  <si>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000 2 02 04000 00 0000 151</t>
  </si>
  <si>
    <t>000 1 01 02000 01 0000 110</t>
  </si>
  <si>
    <t>000 1 05 02010 02 0000 110</t>
  </si>
  <si>
    <t>000 1 06 01000 00 0000 110</t>
  </si>
  <si>
    <t>000 1 06 01020 04 0000 110</t>
  </si>
  <si>
    <t>000 1 06 06000 00 0000 110</t>
  </si>
  <si>
    <t>000 1 12 01000 01 0000 120</t>
  </si>
  <si>
    <t>000 1 12 01010 01 0000 120</t>
  </si>
  <si>
    <t>000 1 12 01030 01 0000 120</t>
  </si>
  <si>
    <t>000 1 12 01040 01 0000 120</t>
  </si>
  <si>
    <t>000 1 13 02994 04 0001 130</t>
  </si>
  <si>
    <t>000 1 16 32000 04 0000 140</t>
  </si>
  <si>
    <t>000 1 16 51020 02 0000 140</t>
  </si>
  <si>
    <t>000 1 01 02010 01 0000 110</t>
  </si>
  <si>
    <t>000 1 01 02030 01 0000 110</t>
  </si>
  <si>
    <t>000 1 13 01994 04 0004 130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</si>
  <si>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</si>
  <si>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000 1 03 00000 00 0000 000</t>
  </si>
  <si>
    <t xml:space="preserve">НАЛОГИ НА ТОВАРЫ (РАБОТЫ, УСЛУГИ), РЕАЛИЗУЕМЫЕ НА ТЕРРИТОРИИ РОССИЙСКОЙ ФЕДЕРАЦИИ
</t>
  </si>
  <si>
    <t>100 1 03 02250 01 0000 110</t>
  </si>
  <si>
    <t>100 1 03 02230 01 0000 110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</si>
  <si>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</si>
  <si>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</si>
  <si>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</si>
  <si>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100 1 03 02260 01 0000 110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</si>
  <si>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</si>
  <si>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182 1 06 06032 04 0000 110</t>
  </si>
  <si>
    <t>Налог на имущество физических лиц</t>
  </si>
  <si>
    <t>901 1 11 05074 04 0003 120</t>
  </si>
  <si>
    <t>901 1 11 05074 04 0004 120</t>
  </si>
  <si>
    <t>901 1 11 05074 04 0009 120</t>
  </si>
  <si>
    <t>901 1 11 05074 04 0010 120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</si>
  <si>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</si>
  <si>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Земельный налог с организаций, обладающих земельным участком, расположенным в границах городских округов
</t>
  </si>
  <si>
    <t xml:space="preserve">ДОХОДЫ ОТ ИСПОЛЬЗОВАНИЯ ИМУЩЕСТВА, НАХОДЯЩЕГОСЯ В ГОСУДАРСТВЕННОЙ И МУНИЦИПАЛЬНОЙ СОБСТВЕННОСТИ
</t>
  </si>
  <si>
    <t>Доходы от сдачи в аренду имущества, составляющего казну городских округов (за исключением земельных участков)
(нежилой фонд)</t>
  </si>
  <si>
    <t>Доходы от сдачи в аренду имущества, составляющего казну городских округов (за исключением земельных участков)
(плата за наем)</t>
  </si>
  <si>
    <t>Доходы от сдачи в аренду имущества, составляющего казну городских округов (за исключением земельных участков)
(гаражи)</t>
  </si>
  <si>
    <t>Доходы от сдачи в аренду имущества, составляющего казну городских округов (за исключением земельных участков)
(движимое имущество)</t>
  </si>
  <si>
    <t xml:space="preserve">ПЛАТЕЖИ ПРИ ПОЛЬЗОВАНИИ ПРИРОДНЫМИ РЕСУРСАМИ
</t>
  </si>
  <si>
    <t xml:space="preserve">ДОХОДЫ ОТ ОКАЗАНИЯ ПЛАТНЫХ УСЛУГ (РАБОТ) И КОМПЕНСАЦИИ ЗАТРАТ ГОСУДАРСТВА
</t>
  </si>
  <si>
    <t>Прочие доходы от оказания платных услуг (работ) получателями средств бюджетов городских округов
( в части родительской платы за путевки)</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</si>
  <si>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</si>
  <si>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</si>
  <si>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</si>
  <si>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 xml:space="preserve">Прочие поступления от денежных взысканий (штрафов) и иных сумм в возмещение ущерба, зачисляемые в бюджеты городских округов
</t>
  </si>
  <si>
    <t xml:space="preserve">Субсидии бюджетам бюджетной системы Российской Федерации (межбюджетные субсидии)
</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</si>
  <si>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</si>
  <si>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выравнивание бюджетной обеспеченности муниципальных районов (городских окрегов) по реализации ими отдельных расходных обязательств)</t>
  </si>
  <si>
    <t xml:space="preserve">Субвенции бюджетам субъектов Российской Федерации и муниципальных образований
</t>
  </si>
  <si>
    <t xml:space="preserve">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учета на территориях, где отсутствуют военные комиссариаты
</t>
  </si>
  <si>
    <t xml:space="preserve">Субвенции на осуществление государственного полномочия Российской Федерации по предоставлению мер социальной поддержки по оптате жилищно-коммунальных услуг отдельным категориям граждан
</t>
  </si>
  <si>
    <t xml:space="preserve">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</si>
  <si>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созданию административных комиссий)</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</si>
  <si>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попредоставлению отдельным категориям граждан компенсаций расходов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</si>
  <si>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</si>
  <si>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Прочие субвенции бюджетам городских округов
(Субвенции на финансовое обеспечение государственных гарантий реализации права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</si>
  <si>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Прочие субвенции бюджетам городских округов
(Субвенции на финансовое обеспечение государственных гарантий реализации права на получение общедоступного и бесплатного дошкольногообразования в муниципальных дошкольных образовательных организациях)</t>
  </si>
  <si>
    <t>000 2 19 00000 00 0000 151</t>
  </si>
  <si>
    <t xml:space="preserve">ВОЗВРАТ ОСТАТКОВ СУБСИДИЙ, СУБВЕНЦИЙ И ИНЫХ МЕЖБЮДЖЕТНЫХ ТРАНСФЕРТОВ, ИМЕЮЩИХ ЦЕЛЕВОЕ НАЗНАЧЕНИЕ, ПРОШЛЫХ ЛЕТ
</t>
  </si>
  <si>
    <t>000 1 03 02230 01 0000 110</t>
  </si>
  <si>
    <t>000 1 03 02250 01 0000 110</t>
  </si>
  <si>
    <t>000 1 03 02260 01 0000 110</t>
  </si>
  <si>
    <t>000 1 06 06032 04 0000 110</t>
  </si>
  <si>
    <t>000 1 11 05074 04 0003 120</t>
  </si>
  <si>
    <t>000 1 11 05074 04 0004 120</t>
  </si>
  <si>
    <t>000 1 11 05074 04 0009 120</t>
  </si>
  <si>
    <t>000 1 11 05074 04 0010 120</t>
  </si>
  <si>
    <t>100 1 03 02240 01 0000 110</t>
  </si>
  <si>
    <t>Прочие доходы от компенсации затрат бюджетов городских округов
(в части возврата дебиторской задолженности прошлых лет)</t>
  </si>
  <si>
    <t>000 2 18 00000 00 0000 000</t>
  </si>
  <si>
    <t xml:space="preserve">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
</t>
  </si>
  <si>
    <t>901 2 18 04010 04 0000 180</t>
  </si>
  <si>
    <t>Доходы бюджетов бюджетной системы Российской Федерации от возврата организациями остатков субсидий прошлых лет</t>
  </si>
  <si>
    <t>000 2 18 00000 00 0000 180</t>
  </si>
  <si>
    <t xml:space="preserve">Доходы бюджетов городских округов от возврата бюджетными учреждениями остатков субсидий прошлых лет
</t>
  </si>
  <si>
    <t>901 1 16 90040 04 0000 140</t>
  </si>
  <si>
    <t>000 1 03 02240 01 0000 110</t>
  </si>
  <si>
    <t>000 1 16 90040 04 0000 140</t>
  </si>
  <si>
    <t>000 2 18 04010 04 0000 180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</si>
  <si>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безнадзорнах собак).</t>
  </si>
  <si>
    <t>182 1 05 04010 02 0000 110</t>
  </si>
  <si>
    <t xml:space="preserve">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
</t>
  </si>
  <si>
    <t>000 1 05 04010 02 0000 110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</si>
  <si>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t>
  </si>
  <si>
    <t>000 1 08 00000 00 0000 000</t>
  </si>
  <si>
    <t xml:space="preserve">ГОСУДАРСТВЕННАЯ ПОШЛИНА
</t>
  </si>
  <si>
    <t>919 1 13 02994 04 0001 130</t>
  </si>
  <si>
    <t>188 1 16 43000 01 6000 140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</si>
  <si>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</si>
  <si>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000 1 16 43000 01 6000 140</t>
  </si>
  <si>
    <t>188 1 16 08010 01 6000 140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</si>
  <si>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</si>
  <si>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182 1 08 03010 01 1000 110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</si>
  <si>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
</t>
  </si>
  <si>
    <t>000 1 08 03010 01 1000 110</t>
  </si>
  <si>
    <t>Приложение 2</t>
  </si>
  <si>
    <t>919 2 02 15001 04 0000 151</t>
  </si>
  <si>
    <t>Дотации бюджетам городских округов  на выравнивание бюджетной  обеспеченности (Дотации на выравнивание бюджетной обеспеченности поселений между поселениями, расположенными на территории Свердловской области)</t>
  </si>
  <si>
    <t>Дотации бюджетам городских округов  на выравнивание бюджетной  обеспеченности (Дотации на выравнивание бюджетной обеспеченности муниципальных районов (городских округов) между иуниципальными районами (городскими округами), расположенными на территории Свердловской области)</t>
  </si>
  <si>
    <t>919 2 02 15010 04 0000 151</t>
  </si>
  <si>
    <t>901 2 02 29999 04 0000 151</t>
  </si>
  <si>
    <t>919 2 02 29999 04 0000 151</t>
  </si>
  <si>
    <t>901 2 02 30022 04 0000 151</t>
  </si>
  <si>
    <t>901 2 02 30024 04 0000 151</t>
  </si>
  <si>
    <t>901 2 02 39999 04 0000 151</t>
  </si>
  <si>
    <t>901 2 02 35118 04 0000 151</t>
  </si>
  <si>
    <t>901 2 02 35250 04 0000 151</t>
  </si>
  <si>
    <t>901 2 19 60010 04 0000 151</t>
  </si>
  <si>
    <t>000 2 02 15001 04 0000 151</t>
  </si>
  <si>
    <t>000 2 02 15010 04 0000 151</t>
  </si>
  <si>
    <t>000 2 02 29999 04 0000 151</t>
  </si>
  <si>
    <t>000 2 02 35250 04 0000 151</t>
  </si>
  <si>
    <t>000 2 02 35118 04 0000 151</t>
  </si>
  <si>
    <t>000 2 02 30022 04 0000 151</t>
  </si>
  <si>
    <t>000 2 02 30024 04 0000 151</t>
  </si>
  <si>
    <t>000 2 02 39999 04 0000 151</t>
  </si>
  <si>
    <t>000 2 19 60010 04 0000 151</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</si>
  <si>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</si>
  <si>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t>
  </si>
  <si>
    <t>188 1 16 28000 01 6000 140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</si>
  <si>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</si>
  <si>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901 2 02 25527 04 0000 151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</si>
  <si>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</si>
  <si>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000 1 16 28000 01 6000 140</t>
  </si>
  <si>
    <t>182 1 05 01011 01 0000 110</t>
  </si>
  <si>
    <t xml:space="preserve">Налог, взимаемый с налогоплательщиков, выбравших в качестве объекта налогообложения доходы
</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</si>
  <si>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</si>
  <si>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</si>
  <si>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</si>
  <si>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</si>
  <si>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</si>
  <si>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</si>
  <si>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</si>
  <si>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</si>
  <si>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182 1 06 06042 04 0000 110</t>
  </si>
  <si>
    <t>Земельный налог с физических лиц, обладающих земельным участком, расположенным в границах городских округов</t>
  </si>
  <si>
    <t>901 1 13 02994 04 0002 130</t>
  </si>
  <si>
    <t>Прочие доходы от компенсации затрат бюджетов городских округов (в части возврата бюджетными учреждениями субсидий на выполнение муниципального задания)</t>
  </si>
  <si>
    <t>000 2 02 20000 00 0000 151</t>
  </si>
  <si>
    <t xml:space="preserve">000 2 02 30000 00 0000 151 </t>
  </si>
  <si>
    <t>000 1 17 00000 00 0000 000</t>
  </si>
  <si>
    <t>919 1 17 01040 04 0000 180</t>
  </si>
  <si>
    <t>ПРОЧИЕ НЕНАЛОГОВЫЕ ДОХОДЫ</t>
  </si>
  <si>
    <t>Невыясненные поступления, зачисляемые в бюджеты городских округов</t>
  </si>
  <si>
    <t>000 1 05 01011 01 0000 110</t>
  </si>
  <si>
    <t>000 1 05 01021 01 0000 110</t>
  </si>
  <si>
    <t>000 1 05 02020 02 0000 110</t>
  </si>
  <si>
    <t>000 1 06 06042 04 0000 110</t>
  </si>
  <si>
    <t>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</si>
  <si>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Прочие межбюджетные транферты, передаваемые бюджетам городских округов</t>
  </si>
  <si>
    <t>901 2 02 49999 04 0000 151</t>
  </si>
  <si>
    <t>037 1 16 90040 04 0000 140</t>
  </si>
  <si>
    <t>Прочие субсидии бюджетам городских округов
(субсидии на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</si>
  <si>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области,меры социальной поддержки по частичному освобождению от платы за коммунальные услуги)</t>
  </si>
  <si>
    <t>901 202 35120 04 0000 151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</si>
  <si>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</si>
  <si>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901 2 19 25527 04 0000 151</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</si>
  <si>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t>
  </si>
  <si>
    <t>901 2 19 35118 04 0000 151</t>
  </si>
  <si>
    <t>Возврат остатков субвенций на осуществление первичного воиского учета на территориях, где отсутствуют военные комиссариаты из бюджетов городских округов</t>
  </si>
  <si>
    <t>901 2 19 35250 04 0000 151</t>
  </si>
  <si>
    <t>Возврат остатков субвенций на оплату жилищно-коммунальных услуг отдельным категориям граждан из бюджетов городских округов</t>
  </si>
  <si>
    <t>901 2 19 35462 04 0000 151</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</si>
  <si>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</si>
  <si>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Возврат прочих остатков субсидий, субвенций и иных межбюджетных трансфертов, имеющих целевой назначение, прошлых лет из бюджетов городских округов</t>
  </si>
  <si>
    <t>000 202 35120 04 0000 151</t>
  </si>
  <si>
    <t>000 2 19 25527 04 0000 151</t>
  </si>
  <si>
    <t>000 2 19 35118 04 0000 151</t>
  </si>
  <si>
    <t>000 2 19 35250 04 0000 151</t>
  </si>
  <si>
    <t>000 2 19 35462 04 0000 151</t>
  </si>
  <si>
    <t xml:space="preserve">000 1 16 33040 04 0000 140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</si>
  <si>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</si>
  <si>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000 1 16 08010 01 6000 140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</si>
  <si>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</si>
  <si>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</si>
  <si>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000 2 02 25527 04 0000 151
</t>
  </si>
  <si>
    <t>000 2 02 35462 04 0000 151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</si>
  <si>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</si>
  <si>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000 2 02 49999 04 0000 151</t>
  </si>
  <si>
    <t>901 2 02 35462 04 0000 151</t>
  </si>
  <si>
    <t xml:space="preserve">901 2 02 25527 04 0000 151
</t>
  </si>
  <si>
    <t xml:space="preserve">004 1 16 33040 04 0000 140
</t>
  </si>
  <si>
    <t>Главный специалист                                                                                              Р.В. Краузе</t>
  </si>
  <si>
    <t>Главный специалист                                                                                    Р.В. Краузе</t>
  </si>
  <si>
    <t>Налог, взымаемый с налогоплательщиков, выбравших в качестве объекта налогооблажения доходы, уменьшеные на величину расходов (в том числе минимальный налог, зачисляемый в бюджеты субъекта Российской Федерации (сумма платежа (пересчеты, недоимка изадолженность по соответствующему)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</si>
  <si>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</si>
  <si>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000 1 16 18040 04 0000 140</t>
  </si>
  <si>
    <t>Денежные взыскания (штрафы) за нарушение законодательства ( в части бюджетов городских округов)</t>
  </si>
  <si>
    <t>188 1 16 90040 04 0000 140</t>
  </si>
  <si>
    <t xml:space="preserve">161 1 16 33040 04 0000 140
</t>
  </si>
  <si>
    <t xml:space="preserve">188 1 16 08010 01 6000 140
</t>
  </si>
  <si>
    <t>9131 16 18040 04 0000 140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</si>
  <si>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</si>
  <si>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</si>
  <si>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182 1 16 03010 01 6000 140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</si>
  <si>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</si>
  <si>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Прочие субсидии бюджетам городских округов                                                                                               Реализация мер по обеспечению целевых показателей, установленных указами Президента Российской Федерации по повышению оплаты труда работников бюджетной сферы, в муниципальных учреждениях культуры</t>
  </si>
  <si>
    <t>000 1 05 01012 01 0000 110</t>
  </si>
  <si>
    <t>000 1 16 03010 01 6000 140</t>
  </si>
  <si>
    <t>Отчет об исполнении доходов бюджета городского округа ЗАТО Свободный по кодам видов доходов, подвидов доходов, классификации операций сектора государственного управления, относящихся к доходам бюджета на 01.01.2019 года</t>
  </si>
  <si>
    <t>Отчет об исполнении доходов бюджета городского округа ЗАТО Свободный по кодам классификации доходов бюджета на 01.01.2019 года</t>
  </si>
  <si>
    <t>И.о. начальника финансового отдела                                                                Е.П. Соколова</t>
  </si>
  <si>
    <t>И.о. начальника финансового отдела                                                                         Е.П. Соколова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</si>
</sst>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2]\ ###,000_);[Red]\([$€-2]\ ###,000\)"/>
    <numFmt numFmtId="169" formatCode="0.0"/>
    <numFmt numFmtId="170" formatCode="[$-FC19]d\ mmmm\ yyyy\ &quot;г.&quot;"/>
  </numFmts>
  <fonts count="48">
    <font>
      <sz val="10"/>
      <name val="Arial Cyr"/>
      <family val="0"/>
    </font>
    <font>
      <sz val="12"/>
      <name val="Arial"/>
      <family val="2"/>
    </font>
    <font>
      <b/>
      <sz val="10"/>
      <name val="Arial"/>
      <family val="2"/>
    </font>
    <font>
      <sz val="10"/>
      <name val="Arial"/>
      <family val="2"/>
    </font>
    <font>
      <u val="single"/>
      <sz val="10"/>
      <color indexed="12"/>
      <name val="Arial Cyr"/>
      <family val="0"/>
    </font>
    <font>
      <u val="single"/>
      <sz val="10"/>
      <color indexed="36"/>
      <name val="Arial Cyr"/>
      <family val="0"/>
    </font>
    <font>
      <i/>
      <sz val="10"/>
      <name val="Arial"/>
      <family val="2"/>
    </font>
    <font>
      <b/>
      <sz val="10"/>
      <name val="Arial Cyr"/>
      <family val="0"/>
    </font>
    <font>
      <sz val="8"/>
      <name val="Arial Cyr"/>
      <family val="0"/>
    </font>
    <font>
      <sz val="9"/>
      <name val="Arial Cyr"/>
      <family val="0"/>
    </font>
    <font>
      <sz val="8"/>
      <name val="Arial"/>
      <family val="2"/>
    </font>
    <font>
      <b/>
      <sz val="12"/>
      <name val="Arial"/>
      <family val="2"/>
    </font>
    <font>
      <sz val="13"/>
      <name val="Times New Roman"/>
      <family val="1"/>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1" fontId="0" fillId="0" borderId="0" xfId="0" applyNumberFormat="1" applyAlignment="1">
      <alignment/>
    </xf>
    <xf numFmtId="0" fontId="1" fillId="0" borderId="0" xfId="0" applyFont="1" applyAlignment="1">
      <alignment/>
    </xf>
    <xf numFmtId="0" fontId="3" fillId="0" borderId="10" xfId="0" applyFont="1" applyFill="1" applyBorder="1" applyAlignment="1">
      <alignment vertical="top" wrapText="1"/>
    </xf>
    <xf numFmtId="0" fontId="2" fillId="0" borderId="0" xfId="0" applyFont="1" applyAlignment="1">
      <alignment horizontal="center"/>
    </xf>
    <xf numFmtId="1"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Alignment="1">
      <alignment horizontal="center"/>
    </xf>
    <xf numFmtId="0" fontId="2" fillId="0" borderId="0" xfId="0" applyFont="1" applyAlignment="1">
      <alignment/>
    </xf>
    <xf numFmtId="1" fontId="6" fillId="0" borderId="10" xfId="0" applyNumberFormat="1" applyFont="1" applyBorder="1" applyAlignment="1">
      <alignment horizontal="center" vertical="top" wrapText="1"/>
    </xf>
    <xf numFmtId="0" fontId="3" fillId="0" borderId="11" xfId="0" applyFont="1" applyFill="1" applyBorder="1" applyAlignment="1">
      <alignment horizontal="justify" vertical="top" wrapText="1"/>
    </xf>
    <xf numFmtId="0" fontId="0" fillId="0" borderId="10" xfId="0" applyNumberFormat="1" applyFill="1" applyBorder="1" applyAlignment="1">
      <alignment horizontal="justify" vertical="top" wrapText="1"/>
    </xf>
    <xf numFmtId="0" fontId="2" fillId="0" borderId="11" xfId="0" applyFont="1" applyFill="1" applyBorder="1" applyAlignment="1">
      <alignment vertical="top" wrapText="1"/>
    </xf>
    <xf numFmtId="0" fontId="2" fillId="0" borderId="11" xfId="0" applyFont="1" applyFill="1" applyBorder="1" applyAlignment="1">
      <alignment horizontal="justify" vertical="top" wrapText="1"/>
    </xf>
    <xf numFmtId="0" fontId="0" fillId="0" borderId="11" xfId="0" applyNumberFormat="1" applyFill="1" applyBorder="1" applyAlignment="1">
      <alignment horizontal="justify" vertical="top" wrapText="1"/>
    </xf>
    <xf numFmtId="0" fontId="3" fillId="0" borderId="11" xfId="0" applyFont="1" applyFill="1" applyBorder="1" applyAlignment="1">
      <alignment vertical="top" wrapText="1"/>
    </xf>
    <xf numFmtId="0" fontId="3"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justify"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0" fillId="0" borderId="0" xfId="0" applyFill="1" applyAlignment="1">
      <alignment/>
    </xf>
    <xf numFmtId="0" fontId="9" fillId="0" borderId="10" xfId="0" applyNumberFormat="1" applyFont="1" applyFill="1" applyBorder="1" applyAlignment="1">
      <alignment horizontal="justify" vertical="top" wrapText="1"/>
    </xf>
    <xf numFmtId="0" fontId="9" fillId="0" borderId="12" xfId="0" applyNumberFormat="1" applyFont="1" applyFill="1" applyBorder="1" applyAlignment="1">
      <alignment horizontal="justify" vertical="top" wrapText="1"/>
    </xf>
    <xf numFmtId="0" fontId="3" fillId="0" borderId="10"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0" xfId="0" applyFont="1" applyFill="1" applyBorder="1" applyAlignment="1">
      <alignment vertical="top" wrapText="1"/>
    </xf>
    <xf numFmtId="0" fontId="2"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4" fontId="0" fillId="0" borderId="0" xfId="0" applyNumberFormat="1" applyFill="1" applyAlignment="1">
      <alignment/>
    </xf>
    <xf numFmtId="4" fontId="2" fillId="0" borderId="10" xfId="0" applyNumberFormat="1" applyFont="1" applyFill="1" applyBorder="1" applyAlignment="1">
      <alignment horizontal="center" vertical="center" textRotation="90" wrapText="1"/>
    </xf>
    <xf numFmtId="4" fontId="7" fillId="0" borderId="10" xfId="0" applyNumberFormat="1" applyFont="1" applyFill="1" applyBorder="1" applyAlignment="1">
      <alignment horizontal="center" vertical="center" textRotation="90"/>
    </xf>
    <xf numFmtId="1" fontId="10"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3" fontId="10" fillId="0" borderId="11" xfId="0" applyNumberFormat="1" applyFont="1" applyFill="1" applyBorder="1" applyAlignment="1">
      <alignment horizontal="center" vertical="top" wrapText="1"/>
    </xf>
    <xf numFmtId="3" fontId="10" fillId="0" borderId="10" xfId="0" applyNumberFormat="1" applyFont="1" applyFill="1" applyBorder="1" applyAlignment="1">
      <alignment horizontal="center" vertical="top" wrapText="1"/>
    </xf>
    <xf numFmtId="0" fontId="8" fillId="0" borderId="0" xfId="0" applyFont="1" applyAlignment="1">
      <alignment/>
    </xf>
    <xf numFmtId="0" fontId="7" fillId="0" borderId="10" xfId="0" applyFont="1" applyFill="1" applyBorder="1" applyAlignment="1">
      <alignment horizontal="center" vertical="center" textRotation="90" wrapText="1"/>
    </xf>
    <xf numFmtId="0" fontId="10" fillId="0" borderId="11" xfId="0" applyFont="1" applyFill="1" applyBorder="1" applyAlignment="1">
      <alignment horizontal="center" vertical="top" wrapText="1"/>
    </xf>
    <xf numFmtId="0" fontId="3" fillId="0" borderId="12" xfId="0" applyFont="1" applyFill="1" applyBorder="1" applyAlignment="1">
      <alignment horizontal="justify" vertical="top" wrapText="1"/>
    </xf>
    <xf numFmtId="4" fontId="0" fillId="0" borderId="0" xfId="0" applyNumberFormat="1" applyAlignment="1">
      <alignment/>
    </xf>
    <xf numFmtId="1" fontId="12" fillId="0" borderId="0" xfId="0" applyNumberFormat="1" applyFont="1" applyAlignment="1">
      <alignment/>
    </xf>
    <xf numFmtId="0" fontId="12" fillId="0" borderId="0" xfId="0" applyFont="1" applyAlignment="1">
      <alignment/>
    </xf>
    <xf numFmtId="4" fontId="12" fillId="0" borderId="0" xfId="0" applyNumberFormat="1" applyFont="1" applyFill="1" applyAlignment="1">
      <alignment/>
    </xf>
    <xf numFmtId="0" fontId="12" fillId="0" borderId="0" xfId="0" applyFont="1" applyFill="1" applyAlignment="1">
      <alignment/>
    </xf>
    <xf numFmtId="0" fontId="12" fillId="0" borderId="0" xfId="0" applyFont="1" applyAlignment="1">
      <alignment/>
    </xf>
    <xf numFmtId="1" fontId="6" fillId="0" borderId="0" xfId="0" applyNumberFormat="1" applyFont="1" applyBorder="1" applyAlignment="1">
      <alignment horizontal="center" vertical="top" wrapText="1"/>
    </xf>
    <xf numFmtId="4" fontId="3" fillId="0" borderId="11"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167" fontId="2" fillId="0" borderId="11" xfId="0" applyNumberFormat="1"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167" fontId="2"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67"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167" fontId="2" fillId="0" borderId="10"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167" fontId="3" fillId="0" borderId="10"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167" fontId="2" fillId="0" borderId="13"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167" fontId="2" fillId="0" borderId="10" xfId="0" applyNumberFormat="1" applyFont="1" applyFill="1" applyBorder="1" applyAlignment="1">
      <alignment horizontal="center" vertical="top" wrapText="1"/>
    </xf>
    <xf numFmtId="4" fontId="3" fillId="0" borderId="14" xfId="0" applyNumberFormat="1" applyFont="1" applyFill="1" applyBorder="1" applyAlignment="1">
      <alignment horizontal="center" vertical="top" wrapText="1"/>
    </xf>
    <xf numFmtId="167" fontId="3" fillId="0" borderId="13" xfId="0" applyNumberFormat="1" applyFont="1" applyFill="1" applyBorder="1" applyAlignment="1">
      <alignment horizontal="center" vertical="top" wrapText="1"/>
    </xf>
    <xf numFmtId="1" fontId="13" fillId="0" borderId="10" xfId="0" applyNumberFormat="1" applyFont="1" applyBorder="1" applyAlignment="1">
      <alignment horizontal="center" vertical="top" wrapText="1"/>
    </xf>
    <xf numFmtId="0" fontId="2" fillId="33" borderId="11" xfId="0" applyFont="1" applyFill="1" applyBorder="1" applyAlignment="1">
      <alignment vertical="top" wrapText="1"/>
    </xf>
    <xf numFmtId="0" fontId="3" fillId="33" borderId="11" xfId="0" applyFont="1" applyFill="1" applyBorder="1" applyAlignment="1">
      <alignment vertical="top" wrapText="1"/>
    </xf>
    <xf numFmtId="0" fontId="0" fillId="33" borderId="10" xfId="0" applyNumberFormat="1" applyFill="1" applyBorder="1" applyAlignment="1">
      <alignment horizontal="justify" vertical="top" wrapText="1"/>
    </xf>
    <xf numFmtId="4" fontId="3" fillId="33" borderId="11" xfId="0" applyNumberFormat="1" applyFont="1" applyFill="1" applyBorder="1" applyAlignment="1">
      <alignment horizontal="center" vertical="top" wrapText="1"/>
    </xf>
    <xf numFmtId="0" fontId="3" fillId="33" borderId="11" xfId="0" applyFont="1" applyFill="1" applyBorder="1" applyAlignment="1">
      <alignment vertical="top" wrapText="1"/>
    </xf>
    <xf numFmtId="0" fontId="3" fillId="33" borderId="11" xfId="0" applyFont="1" applyFill="1" applyBorder="1" applyAlignment="1">
      <alignment horizontal="justify" vertical="top" wrapText="1"/>
    </xf>
    <xf numFmtId="4" fontId="3" fillId="33" borderId="11"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4" fontId="2" fillId="33" borderId="10" xfId="0" applyNumberFormat="1" applyFont="1" applyFill="1" applyBorder="1" applyAlignment="1">
      <alignment horizontal="center" vertical="top" wrapText="1"/>
    </xf>
    <xf numFmtId="167" fontId="2" fillId="33" borderId="10" xfId="0" applyNumberFormat="1" applyFont="1" applyFill="1" applyBorder="1" applyAlignment="1">
      <alignment horizontal="center" vertical="top" wrapText="1"/>
    </xf>
    <xf numFmtId="167" fontId="3" fillId="33" borderId="10" xfId="0" applyNumberFormat="1" applyFont="1" applyFill="1" applyBorder="1" applyAlignment="1">
      <alignment horizontal="center" vertical="top" wrapText="1"/>
    </xf>
    <xf numFmtId="4" fontId="2" fillId="33" borderId="13" xfId="0" applyNumberFormat="1" applyFont="1" applyFill="1" applyBorder="1" applyAlignment="1">
      <alignment horizontal="center" vertical="top" wrapText="1"/>
    </xf>
    <xf numFmtId="4" fontId="3" fillId="33" borderId="13" xfId="0" applyNumberFormat="1" applyFont="1" applyFill="1" applyBorder="1" applyAlignment="1">
      <alignment horizontal="center" vertical="top" wrapText="1"/>
    </xf>
    <xf numFmtId="167" fontId="3" fillId="33" borderId="10" xfId="0" applyNumberFormat="1" applyFont="1" applyFill="1" applyBorder="1" applyAlignment="1">
      <alignment horizontal="center" vertical="top" wrapText="1"/>
    </xf>
    <xf numFmtId="0" fontId="0" fillId="33" borderId="13" xfId="0" applyNumberFormat="1" applyFill="1" applyBorder="1" applyAlignment="1">
      <alignment horizontal="justify" vertical="top" wrapText="1"/>
    </xf>
    <xf numFmtId="0" fontId="3" fillId="33" borderId="14" xfId="0" applyFont="1" applyFill="1" applyBorder="1" applyAlignment="1">
      <alignment vertical="top" wrapText="1"/>
    </xf>
    <xf numFmtId="0" fontId="2" fillId="33" borderId="10" xfId="0" applyFont="1" applyFill="1" applyBorder="1" applyAlignment="1">
      <alignment vertical="top" wrapText="1"/>
    </xf>
    <xf numFmtId="0" fontId="2" fillId="33" borderId="10" xfId="0" applyFont="1" applyFill="1" applyBorder="1" applyAlignment="1">
      <alignment horizontal="justify" vertical="top" wrapText="1"/>
    </xf>
    <xf numFmtId="0" fontId="3" fillId="33" borderId="10" xfId="0" applyFont="1" applyFill="1" applyBorder="1" applyAlignment="1">
      <alignment vertical="top" wrapText="1"/>
    </xf>
    <xf numFmtId="0" fontId="3" fillId="33" borderId="10" xfId="0" applyFont="1" applyFill="1" applyBorder="1" applyAlignment="1">
      <alignment horizontal="justify" vertical="top" wrapText="1"/>
    </xf>
    <xf numFmtId="0" fontId="3" fillId="33" borderId="12" xfId="0" applyFont="1" applyFill="1" applyBorder="1" applyAlignment="1">
      <alignment horizontal="justify" vertical="top" wrapText="1"/>
    </xf>
    <xf numFmtId="4" fontId="3" fillId="33" borderId="13" xfId="0" applyNumberFormat="1" applyFont="1" applyFill="1" applyBorder="1" applyAlignment="1">
      <alignment horizontal="center" vertical="top" wrapText="1"/>
    </xf>
    <xf numFmtId="0" fontId="2" fillId="33" borderId="12" xfId="0" applyFont="1" applyFill="1" applyBorder="1" applyAlignment="1">
      <alignment horizontal="justify" vertical="top" wrapText="1"/>
    </xf>
    <xf numFmtId="1" fontId="13"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10" fontId="0" fillId="0" borderId="0" xfId="0" applyNumberFormat="1" applyFill="1" applyAlignment="1">
      <alignment/>
    </xf>
    <xf numFmtId="0" fontId="3" fillId="0" borderId="11" xfId="0" applyFont="1" applyFill="1" applyBorder="1" applyAlignment="1">
      <alignment horizontal="center" vertical="top" wrapText="1"/>
    </xf>
    <xf numFmtId="0" fontId="3" fillId="0" borderId="12" xfId="0" applyNumberFormat="1" applyFont="1" applyFill="1" applyBorder="1" applyAlignment="1">
      <alignment vertical="top" wrapText="1"/>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1"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0" fontId="8" fillId="0" borderId="0" xfId="0" applyFont="1" applyFill="1" applyAlignment="1">
      <alignment/>
    </xf>
    <xf numFmtId="0" fontId="3" fillId="0" borderId="14" xfId="0" applyFont="1" applyFill="1" applyBorder="1" applyAlignment="1">
      <alignment vertical="top" wrapText="1"/>
    </xf>
    <xf numFmtId="0" fontId="0" fillId="0" borderId="13" xfId="0" applyNumberFormat="1" applyFill="1" applyBorder="1" applyAlignment="1">
      <alignment horizontal="justify" vertical="top" wrapText="1"/>
    </xf>
    <xf numFmtId="1" fontId="6" fillId="0" borderId="0" xfId="0" applyNumberFormat="1" applyFont="1" applyFill="1" applyBorder="1" applyAlignment="1">
      <alignment horizontal="center" vertical="top" wrapText="1"/>
    </xf>
    <xf numFmtId="1" fontId="12" fillId="0" borderId="0" xfId="0" applyNumberFormat="1" applyFont="1" applyFill="1" applyAlignment="1">
      <alignment/>
    </xf>
    <xf numFmtId="0" fontId="12" fillId="0" borderId="0" xfId="0" applyFont="1" applyFill="1" applyAlignment="1">
      <alignment/>
    </xf>
    <xf numFmtId="1" fontId="0" fillId="0" borderId="0" xfId="0" applyNumberFormat="1" applyFill="1" applyAlignment="1">
      <alignment/>
    </xf>
    <xf numFmtId="4" fontId="2" fillId="0" borderId="14"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167" fontId="0" fillId="0" borderId="15" xfId="0" applyNumberFormat="1" applyFill="1" applyBorder="1" applyAlignment="1">
      <alignment horizontal="right"/>
    </xf>
    <xf numFmtId="0" fontId="3" fillId="0" borderId="0" xfId="0" applyFont="1" applyAlignment="1">
      <alignment horizontal="right" vertical="center" wrapText="1"/>
    </xf>
    <xf numFmtId="0" fontId="11" fillId="0" borderId="0" xfId="0" applyFont="1" applyFill="1" applyAlignment="1">
      <alignment horizontal="center" wrapText="1"/>
    </xf>
    <xf numFmtId="49" fontId="12" fillId="0" borderId="0" xfId="0" applyNumberFormat="1" applyFont="1" applyBorder="1" applyAlignment="1">
      <alignment horizontal="left" vertical="center" wrapText="1"/>
    </xf>
    <xf numFmtId="0" fontId="3" fillId="0" borderId="0" xfId="0" applyFont="1" applyFill="1" applyAlignment="1">
      <alignment horizontal="right" vertical="center" wrapText="1"/>
    </xf>
    <xf numFmtId="49" fontId="12" fillId="0" borderId="0"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H109"/>
  <sheetViews>
    <sheetView view="pageBreakPreview" zoomScale="60" zoomScalePageLayoutView="0" workbookViewId="0" topLeftCell="A90">
      <selection activeCell="E111" sqref="E111"/>
    </sheetView>
  </sheetViews>
  <sheetFormatPr defaultColWidth="9.00390625" defaultRowHeight="12.75"/>
  <cols>
    <col min="1" max="1" width="7.25390625" style="1" customWidth="1"/>
    <col min="2" max="2" width="28.00390625" style="0" customWidth="1"/>
    <col min="3" max="3" width="58.875" style="0" customWidth="1"/>
    <col min="4" max="4" width="11.625" style="31" customWidth="1"/>
    <col min="5" max="5" width="12.25390625" style="31" customWidth="1"/>
    <col min="6" max="6" width="10.00390625" style="23" customWidth="1"/>
  </cols>
  <sheetData>
    <row r="1" spans="1:6" ht="15">
      <c r="A1" s="2"/>
      <c r="B1" s="8"/>
      <c r="C1" s="117" t="s">
        <v>41</v>
      </c>
      <c r="D1" s="117"/>
      <c r="E1" s="117"/>
      <c r="F1" s="117"/>
    </row>
    <row r="2" spans="1:6" ht="34.5" customHeight="1">
      <c r="A2" s="118" t="s">
        <v>254</v>
      </c>
      <c r="B2" s="118"/>
      <c r="C2" s="118"/>
      <c r="D2" s="118"/>
      <c r="E2" s="118"/>
      <c r="F2" s="118"/>
    </row>
    <row r="3" spans="1:6" ht="18.75" customHeight="1">
      <c r="A3" s="4"/>
      <c r="B3" s="4"/>
      <c r="C3" s="7"/>
      <c r="D3" s="116" t="s">
        <v>12</v>
      </c>
      <c r="E3" s="116"/>
      <c r="F3" s="116"/>
    </row>
    <row r="4" spans="1:6" ht="72" customHeight="1">
      <c r="A4" s="5" t="s">
        <v>6</v>
      </c>
      <c r="B4" s="6" t="s">
        <v>33</v>
      </c>
      <c r="C4" s="6" t="s">
        <v>11</v>
      </c>
      <c r="D4" s="32" t="s">
        <v>22</v>
      </c>
      <c r="E4" s="33" t="s">
        <v>23</v>
      </c>
      <c r="F4" s="39" t="s">
        <v>24</v>
      </c>
    </row>
    <row r="5" spans="1:6" s="38" customFormat="1" ht="13.5" customHeight="1">
      <c r="A5" s="34">
        <v>1</v>
      </c>
      <c r="B5" s="35">
        <v>2</v>
      </c>
      <c r="C5" s="34">
        <v>3</v>
      </c>
      <c r="D5" s="36">
        <v>4</v>
      </c>
      <c r="E5" s="37">
        <v>5</v>
      </c>
      <c r="F5" s="40">
        <v>6</v>
      </c>
    </row>
    <row r="6" spans="1:6" s="23" customFormat="1" ht="17.25" customHeight="1">
      <c r="A6" s="95">
        <v>1</v>
      </c>
      <c r="B6" s="17" t="s">
        <v>0</v>
      </c>
      <c r="C6" s="18" t="s">
        <v>20</v>
      </c>
      <c r="D6" s="50">
        <f>D8+D12+D17+D26+D33+D35+D40+D45+D50+D52</f>
        <v>123326.21</v>
      </c>
      <c r="E6" s="50">
        <f>E8+E12+E17+E26+E33+E35+E40+E45+E50+E52+E66</f>
        <v>131874.2</v>
      </c>
      <c r="F6" s="52">
        <f>E6/D6*100</f>
        <v>106.9</v>
      </c>
    </row>
    <row r="7" spans="1:6" s="23" customFormat="1" ht="17.25" customHeight="1">
      <c r="A7" s="95">
        <v>2</v>
      </c>
      <c r="B7" s="12" t="s">
        <v>21</v>
      </c>
      <c r="C7" s="13" t="s">
        <v>29</v>
      </c>
      <c r="D7" s="50">
        <f>D8</f>
        <v>110000</v>
      </c>
      <c r="E7" s="50">
        <f>E8</f>
        <v>126478.45</v>
      </c>
      <c r="F7" s="52">
        <f>E7/D7*100</f>
        <v>115</v>
      </c>
    </row>
    <row r="8" spans="1:6" s="23" customFormat="1" ht="12.75">
      <c r="A8" s="95">
        <v>3</v>
      </c>
      <c r="B8" s="17" t="s">
        <v>1</v>
      </c>
      <c r="C8" s="18" t="s">
        <v>30</v>
      </c>
      <c r="D8" s="50">
        <f>D9+D11</f>
        <v>110000</v>
      </c>
      <c r="E8" s="50">
        <f>E9+E11+E10</f>
        <v>126478.45</v>
      </c>
      <c r="F8" s="52">
        <f>E8/D8*100</f>
        <v>115</v>
      </c>
    </row>
    <row r="9" spans="1:6" ht="76.5">
      <c r="A9" s="9">
        <v>4</v>
      </c>
      <c r="B9" s="16" t="s">
        <v>38</v>
      </c>
      <c r="C9" s="11" t="s">
        <v>137</v>
      </c>
      <c r="D9" s="49">
        <v>110000</v>
      </c>
      <c r="E9" s="49">
        <v>126317.12</v>
      </c>
      <c r="F9" s="51">
        <f>E9/D9*100</f>
        <v>114.8</v>
      </c>
    </row>
    <row r="10" spans="1:6" ht="76.5" customHeight="1" hidden="1">
      <c r="A10" s="9">
        <v>5</v>
      </c>
      <c r="B10" s="16" t="s">
        <v>171</v>
      </c>
      <c r="C10" s="14" t="s">
        <v>172</v>
      </c>
      <c r="D10" s="49">
        <v>0</v>
      </c>
      <c r="E10" s="49">
        <v>0</v>
      </c>
      <c r="F10" s="51" t="s">
        <v>182</v>
      </c>
    </row>
    <row r="11" spans="1:6" ht="51">
      <c r="A11" s="9">
        <v>5</v>
      </c>
      <c r="B11" s="16" t="s">
        <v>39</v>
      </c>
      <c r="C11" s="11" t="s">
        <v>69</v>
      </c>
      <c r="D11" s="49">
        <v>0</v>
      </c>
      <c r="E11" s="49">
        <v>161.33</v>
      </c>
      <c r="F11" s="51">
        <v>0</v>
      </c>
    </row>
    <row r="12" spans="1:6" ht="35.25" customHeight="1">
      <c r="A12" s="71">
        <v>6</v>
      </c>
      <c r="B12" s="12" t="s">
        <v>70</v>
      </c>
      <c r="C12" s="13" t="s">
        <v>71</v>
      </c>
      <c r="D12" s="50">
        <f>D13+D14+D15+D16</f>
        <v>524.06</v>
      </c>
      <c r="E12" s="50">
        <f>E13+E14+E15+E16</f>
        <v>562.95</v>
      </c>
      <c r="F12" s="52">
        <f aca="true" t="shared" si="0" ref="F12:F17">E12/D12*100</f>
        <v>107.4</v>
      </c>
    </row>
    <row r="13" spans="1:6" ht="56.25" customHeight="1">
      <c r="A13" s="9">
        <v>7</v>
      </c>
      <c r="B13" s="15" t="s">
        <v>73</v>
      </c>
      <c r="C13" s="14" t="s">
        <v>74</v>
      </c>
      <c r="D13" s="49">
        <v>198.25</v>
      </c>
      <c r="E13" s="49">
        <v>250.83</v>
      </c>
      <c r="F13" s="53">
        <f t="shared" si="0"/>
        <v>126.5</v>
      </c>
    </row>
    <row r="14" spans="1:6" ht="71.25" customHeight="1">
      <c r="A14" s="9">
        <v>8</v>
      </c>
      <c r="B14" s="15" t="s">
        <v>121</v>
      </c>
      <c r="C14" s="14" t="s">
        <v>76</v>
      </c>
      <c r="D14" s="49">
        <v>1.43</v>
      </c>
      <c r="E14" s="49">
        <v>2.42</v>
      </c>
      <c r="F14" s="53">
        <f t="shared" si="0"/>
        <v>169.2</v>
      </c>
    </row>
    <row r="15" spans="1:6" ht="63.75" customHeight="1">
      <c r="A15" s="9">
        <v>9</v>
      </c>
      <c r="B15" s="16" t="s">
        <v>72</v>
      </c>
      <c r="C15" s="14" t="s">
        <v>75</v>
      </c>
      <c r="D15" s="49">
        <v>362.68</v>
      </c>
      <c r="E15" s="49">
        <v>365.9</v>
      </c>
      <c r="F15" s="53">
        <f t="shared" si="0"/>
        <v>100.9</v>
      </c>
    </row>
    <row r="16" spans="1:6" ht="60" customHeight="1">
      <c r="A16" s="9">
        <v>10</v>
      </c>
      <c r="B16" s="16" t="s">
        <v>77</v>
      </c>
      <c r="C16" s="14" t="s">
        <v>78</v>
      </c>
      <c r="D16" s="49">
        <v>-38.3</v>
      </c>
      <c r="E16" s="49">
        <v>-56.2</v>
      </c>
      <c r="F16" s="53">
        <f t="shared" si="0"/>
        <v>146.7</v>
      </c>
    </row>
    <row r="17" spans="1:6" s="23" customFormat="1" ht="19.5" customHeight="1">
      <c r="A17" s="95">
        <v>11</v>
      </c>
      <c r="B17" s="12" t="s">
        <v>9</v>
      </c>
      <c r="C17" s="13" t="s">
        <v>34</v>
      </c>
      <c r="D17" s="55">
        <f>SUM(D18:D25)</f>
        <v>777</v>
      </c>
      <c r="E17" s="55">
        <f>SUM(E18:E25)</f>
        <v>676.58</v>
      </c>
      <c r="F17" s="56">
        <f t="shared" si="0"/>
        <v>87.1</v>
      </c>
    </row>
    <row r="18" spans="1:6" ht="29.25" customHeight="1">
      <c r="A18" s="96">
        <v>12</v>
      </c>
      <c r="B18" s="15" t="s">
        <v>178</v>
      </c>
      <c r="C18" s="30" t="s">
        <v>179</v>
      </c>
      <c r="D18" s="54">
        <v>80</v>
      </c>
      <c r="E18" s="54">
        <v>47.34</v>
      </c>
      <c r="F18" s="53">
        <f aca="true" t="shared" si="1" ref="F18:F25">E18/D18*100</f>
        <v>59.2</v>
      </c>
    </row>
    <row r="19" spans="1:6" ht="38.25">
      <c r="A19" s="96">
        <v>13</v>
      </c>
      <c r="B19" s="15" t="s">
        <v>246</v>
      </c>
      <c r="C19" s="30" t="s">
        <v>247</v>
      </c>
      <c r="D19" s="54"/>
      <c r="E19" s="54">
        <v>0.14</v>
      </c>
      <c r="F19" s="53"/>
    </row>
    <row r="20" spans="1:6" ht="51">
      <c r="A20" s="96">
        <v>14</v>
      </c>
      <c r="B20" s="15" t="s">
        <v>180</v>
      </c>
      <c r="C20" s="30" t="s">
        <v>181</v>
      </c>
      <c r="D20" s="54">
        <v>79</v>
      </c>
      <c r="E20" s="54">
        <v>78.83</v>
      </c>
      <c r="F20" s="53">
        <f t="shared" si="1"/>
        <v>99.8</v>
      </c>
    </row>
    <row r="21" spans="1:6" ht="76.5">
      <c r="A21" s="96">
        <v>15</v>
      </c>
      <c r="B21" s="16" t="s">
        <v>180</v>
      </c>
      <c r="C21" s="10" t="s">
        <v>238</v>
      </c>
      <c r="D21" s="54">
        <v>6</v>
      </c>
      <c r="E21" s="54">
        <v>6.11</v>
      </c>
      <c r="F21" s="53">
        <f t="shared" si="1"/>
        <v>101.8</v>
      </c>
    </row>
    <row r="22" spans="1:6" ht="25.5">
      <c r="A22" s="96">
        <v>16</v>
      </c>
      <c r="B22" s="16" t="s">
        <v>28</v>
      </c>
      <c r="C22" s="10" t="s">
        <v>183</v>
      </c>
      <c r="D22" s="49">
        <v>583</v>
      </c>
      <c r="E22" s="49">
        <v>514.29</v>
      </c>
      <c r="F22" s="53">
        <f t="shared" si="1"/>
        <v>88.2</v>
      </c>
    </row>
    <row r="23" spans="1:6" ht="51">
      <c r="A23" s="96">
        <v>17</v>
      </c>
      <c r="B23" s="16" t="s">
        <v>28</v>
      </c>
      <c r="C23" s="10" t="s">
        <v>239</v>
      </c>
      <c r="D23" s="49">
        <v>5</v>
      </c>
      <c r="E23" s="49">
        <v>6.72</v>
      </c>
      <c r="F23" s="53">
        <f t="shared" si="1"/>
        <v>134.4</v>
      </c>
    </row>
    <row r="24" spans="1:6" ht="38.25">
      <c r="A24" s="96">
        <v>18</v>
      </c>
      <c r="B24" s="16" t="s">
        <v>184</v>
      </c>
      <c r="C24" s="10" t="s">
        <v>185</v>
      </c>
      <c r="D24" s="49">
        <v>4</v>
      </c>
      <c r="E24" s="49">
        <v>4.5</v>
      </c>
      <c r="F24" s="53">
        <f t="shared" si="1"/>
        <v>112.5</v>
      </c>
    </row>
    <row r="25" spans="1:6" ht="63.75">
      <c r="A25" s="96">
        <v>19</v>
      </c>
      <c r="B25" s="16" t="s">
        <v>134</v>
      </c>
      <c r="C25" s="10" t="s">
        <v>135</v>
      </c>
      <c r="D25" s="49">
        <v>20</v>
      </c>
      <c r="E25" s="49">
        <v>18.65</v>
      </c>
      <c r="F25" s="53">
        <f t="shared" si="1"/>
        <v>93.3</v>
      </c>
    </row>
    <row r="26" spans="1:6" s="23" customFormat="1" ht="18.75" customHeight="1">
      <c r="A26" s="95">
        <v>20</v>
      </c>
      <c r="B26" s="12" t="s">
        <v>10</v>
      </c>
      <c r="C26" s="13" t="s">
        <v>35</v>
      </c>
      <c r="D26" s="55">
        <f>D27+D30</f>
        <v>335</v>
      </c>
      <c r="E26" s="55">
        <f>E27+E30</f>
        <v>350.64</v>
      </c>
      <c r="F26" s="56">
        <f aca="true" t="shared" si="2" ref="F26:F31">E26/D26*100</f>
        <v>104.7</v>
      </c>
    </row>
    <row r="27" spans="1:6" s="23" customFormat="1" ht="18.75" customHeight="1">
      <c r="A27" s="95">
        <v>21</v>
      </c>
      <c r="B27" s="12" t="s">
        <v>7</v>
      </c>
      <c r="C27" s="13" t="s">
        <v>80</v>
      </c>
      <c r="D27" s="55">
        <f>D28+D29</f>
        <v>213</v>
      </c>
      <c r="E27" s="55">
        <f>E28+E29</f>
        <v>228.83</v>
      </c>
      <c r="F27" s="56">
        <f t="shared" si="2"/>
        <v>107.4</v>
      </c>
    </row>
    <row r="28" spans="1:6" s="23" customFormat="1" ht="40.5" customHeight="1">
      <c r="A28" s="96">
        <v>22</v>
      </c>
      <c r="B28" s="16" t="s">
        <v>18</v>
      </c>
      <c r="C28" s="10" t="s">
        <v>85</v>
      </c>
      <c r="D28" s="49">
        <v>213</v>
      </c>
      <c r="E28" s="49">
        <v>228.83</v>
      </c>
      <c r="F28" s="51">
        <f t="shared" si="2"/>
        <v>107.4</v>
      </c>
    </row>
    <row r="29" spans="1:6" s="23" customFormat="1" ht="40.5" customHeight="1" hidden="1">
      <c r="A29" s="96">
        <v>25</v>
      </c>
      <c r="B29" s="16" t="s">
        <v>186</v>
      </c>
      <c r="C29" s="10" t="s">
        <v>187</v>
      </c>
      <c r="D29" s="49">
        <v>0</v>
      </c>
      <c r="E29" s="49">
        <v>0</v>
      </c>
      <c r="F29" s="51"/>
    </row>
    <row r="30" spans="1:8" s="23" customFormat="1" ht="16.5" customHeight="1">
      <c r="A30" s="95">
        <v>23</v>
      </c>
      <c r="B30" s="17" t="s">
        <v>15</v>
      </c>
      <c r="C30" s="18" t="s">
        <v>14</v>
      </c>
      <c r="D30" s="50">
        <f>D31</f>
        <v>122</v>
      </c>
      <c r="E30" s="50">
        <f>E31+E32</f>
        <v>121.81</v>
      </c>
      <c r="F30" s="52">
        <f t="shared" si="2"/>
        <v>99.8</v>
      </c>
      <c r="H30" s="97"/>
    </row>
    <row r="31" spans="1:6" s="23" customFormat="1" ht="29.25" customHeight="1">
      <c r="A31" s="96">
        <v>24</v>
      </c>
      <c r="B31" s="16" t="s">
        <v>79</v>
      </c>
      <c r="C31" s="10" t="s">
        <v>86</v>
      </c>
      <c r="D31" s="49">
        <v>122</v>
      </c>
      <c r="E31" s="49">
        <v>122.19</v>
      </c>
      <c r="F31" s="53">
        <f t="shared" si="2"/>
        <v>100.2</v>
      </c>
    </row>
    <row r="32" spans="1:6" s="23" customFormat="1" ht="29.25" customHeight="1">
      <c r="A32" s="96">
        <v>25</v>
      </c>
      <c r="B32" s="16" t="s">
        <v>188</v>
      </c>
      <c r="C32" s="10" t="s">
        <v>189</v>
      </c>
      <c r="D32" s="49">
        <v>0</v>
      </c>
      <c r="E32" s="49">
        <v>-0.38</v>
      </c>
      <c r="F32" s="53" t="s">
        <v>182</v>
      </c>
    </row>
    <row r="33" spans="1:6" ht="25.5">
      <c r="A33" s="71">
        <v>26</v>
      </c>
      <c r="B33" s="17" t="s">
        <v>138</v>
      </c>
      <c r="C33" s="18" t="s">
        <v>139</v>
      </c>
      <c r="D33" s="50">
        <f>D34</f>
        <v>-6.6</v>
      </c>
      <c r="E33" s="50">
        <f>E34</f>
        <v>-6.6</v>
      </c>
      <c r="F33" s="52" t="s">
        <v>182</v>
      </c>
    </row>
    <row r="34" spans="1:6" ht="68.25" customHeight="1">
      <c r="A34" s="9">
        <v>27</v>
      </c>
      <c r="B34" s="15" t="s">
        <v>146</v>
      </c>
      <c r="C34" s="10" t="s">
        <v>147</v>
      </c>
      <c r="D34" s="49">
        <v>-6.6</v>
      </c>
      <c r="E34" s="49">
        <v>-6.6</v>
      </c>
      <c r="F34" s="53" t="s">
        <v>182</v>
      </c>
    </row>
    <row r="35" spans="1:7" ht="43.5" customHeight="1">
      <c r="A35" s="71">
        <v>28</v>
      </c>
      <c r="B35" s="19" t="s">
        <v>2</v>
      </c>
      <c r="C35" s="22" t="s">
        <v>87</v>
      </c>
      <c r="D35" s="59">
        <f>D36+D37+D38+D39</f>
        <v>10374.9</v>
      </c>
      <c r="E35" s="59">
        <f>E36+E37+E38+E39</f>
        <v>2151.69</v>
      </c>
      <c r="F35" s="60">
        <f>E35/D35*100</f>
        <v>20.7</v>
      </c>
      <c r="G35" s="23"/>
    </row>
    <row r="36" spans="1:6" ht="47.25" customHeight="1">
      <c r="A36" s="9">
        <v>29</v>
      </c>
      <c r="B36" s="20" t="s">
        <v>81</v>
      </c>
      <c r="C36" s="21" t="s">
        <v>88</v>
      </c>
      <c r="D36" s="57">
        <v>1766</v>
      </c>
      <c r="E36" s="57">
        <v>1683.87</v>
      </c>
      <c r="F36" s="58">
        <f>E36/D36*100</f>
        <v>95.3</v>
      </c>
    </row>
    <row r="37" spans="1:6" ht="45.75" customHeight="1">
      <c r="A37" s="9">
        <v>30</v>
      </c>
      <c r="B37" s="20" t="s">
        <v>82</v>
      </c>
      <c r="C37" s="21" t="s">
        <v>89</v>
      </c>
      <c r="D37" s="57">
        <v>8141</v>
      </c>
      <c r="E37" s="57">
        <v>0</v>
      </c>
      <c r="F37" s="58">
        <f>E37/D37*100</f>
        <v>0</v>
      </c>
    </row>
    <row r="38" spans="1:6" ht="39.75" customHeight="1">
      <c r="A38" s="9">
        <v>31</v>
      </c>
      <c r="B38" s="20" t="s">
        <v>83</v>
      </c>
      <c r="C38" s="21" t="s">
        <v>90</v>
      </c>
      <c r="D38" s="57">
        <v>406.7</v>
      </c>
      <c r="E38" s="57">
        <v>406.62</v>
      </c>
      <c r="F38" s="58">
        <f>E38/D38*100</f>
        <v>100</v>
      </c>
    </row>
    <row r="39" spans="1:6" ht="45" customHeight="1">
      <c r="A39" s="9">
        <v>32</v>
      </c>
      <c r="B39" s="20" t="s">
        <v>84</v>
      </c>
      <c r="C39" s="21" t="s">
        <v>91</v>
      </c>
      <c r="D39" s="57">
        <v>61.2</v>
      </c>
      <c r="E39" s="57">
        <v>61.2</v>
      </c>
      <c r="F39" s="58">
        <f>E39/D39*100</f>
        <v>100</v>
      </c>
    </row>
    <row r="40" spans="1:6" ht="24" customHeight="1">
      <c r="A40" s="71">
        <v>33</v>
      </c>
      <c r="B40" s="12" t="s">
        <v>16</v>
      </c>
      <c r="C40" s="18" t="s">
        <v>92</v>
      </c>
      <c r="D40" s="50">
        <f>D41</f>
        <v>106</v>
      </c>
      <c r="E40" s="50">
        <f>E41</f>
        <v>16.56</v>
      </c>
      <c r="F40" s="52">
        <f aca="true" t="shared" si="3" ref="F40:F60">E40/D40*100</f>
        <v>15.6</v>
      </c>
    </row>
    <row r="41" spans="1:6" ht="34.5" customHeight="1">
      <c r="A41" s="71">
        <v>34</v>
      </c>
      <c r="B41" s="17" t="s">
        <v>27</v>
      </c>
      <c r="C41" s="18" t="s">
        <v>17</v>
      </c>
      <c r="D41" s="50">
        <f>D42+D43+D44</f>
        <v>106</v>
      </c>
      <c r="E41" s="50">
        <f>E42+E43+E44</f>
        <v>16.56</v>
      </c>
      <c r="F41" s="52">
        <f t="shared" si="3"/>
        <v>15.6</v>
      </c>
    </row>
    <row r="42" spans="1:6" ht="30.75" customHeight="1">
      <c r="A42" s="9">
        <v>35</v>
      </c>
      <c r="B42" s="15" t="s">
        <v>42</v>
      </c>
      <c r="C42" s="24" t="s">
        <v>45</v>
      </c>
      <c r="D42" s="49">
        <v>20</v>
      </c>
      <c r="E42" s="49">
        <v>8.01</v>
      </c>
      <c r="F42" s="53">
        <f t="shared" si="3"/>
        <v>40.1</v>
      </c>
    </row>
    <row r="43" spans="1:6" ht="26.25" customHeight="1">
      <c r="A43" s="9">
        <v>36</v>
      </c>
      <c r="B43" s="15" t="s">
        <v>43</v>
      </c>
      <c r="C43" s="24" t="s">
        <v>46</v>
      </c>
      <c r="D43" s="49">
        <v>80</v>
      </c>
      <c r="E43" s="49">
        <v>6.36</v>
      </c>
      <c r="F43" s="51">
        <f t="shared" si="3"/>
        <v>8</v>
      </c>
    </row>
    <row r="44" spans="1:6" ht="23.25" customHeight="1">
      <c r="A44" s="9">
        <v>37</v>
      </c>
      <c r="B44" s="15" t="s">
        <v>44</v>
      </c>
      <c r="C44" s="25" t="s">
        <v>47</v>
      </c>
      <c r="D44" s="49">
        <v>6</v>
      </c>
      <c r="E44" s="49">
        <v>2.19</v>
      </c>
      <c r="F44" s="51">
        <f t="shared" si="3"/>
        <v>36.5</v>
      </c>
    </row>
    <row r="45" spans="1:6" ht="33" customHeight="1">
      <c r="A45" s="71">
        <v>38</v>
      </c>
      <c r="B45" s="12" t="s">
        <v>13</v>
      </c>
      <c r="C45" s="13" t="s">
        <v>93</v>
      </c>
      <c r="D45" s="63">
        <f>D46+D47+D48+D49</f>
        <v>306.65</v>
      </c>
      <c r="E45" s="63">
        <f>E46+E47+E48+E49</f>
        <v>261.21</v>
      </c>
      <c r="F45" s="64">
        <f>E45/D45*100</f>
        <v>85.2</v>
      </c>
    </row>
    <row r="46" spans="1:6" ht="42" customHeight="1">
      <c r="A46" s="9">
        <v>39</v>
      </c>
      <c r="B46" s="15" t="s">
        <v>50</v>
      </c>
      <c r="C46" s="11" t="s">
        <v>94</v>
      </c>
      <c r="D46" s="61">
        <v>210</v>
      </c>
      <c r="E46" s="61">
        <v>164.61</v>
      </c>
      <c r="F46" s="62">
        <f t="shared" si="3"/>
        <v>78.4</v>
      </c>
    </row>
    <row r="47" spans="1:6" ht="42.75" customHeight="1" hidden="1">
      <c r="A47" s="9">
        <v>43</v>
      </c>
      <c r="B47" s="76" t="s">
        <v>40</v>
      </c>
      <c r="C47" s="74" t="s">
        <v>122</v>
      </c>
      <c r="D47" s="84">
        <v>0</v>
      </c>
      <c r="E47" s="61">
        <v>0</v>
      </c>
      <c r="F47" s="85" t="s">
        <v>182</v>
      </c>
    </row>
    <row r="48" spans="1:6" ht="43.5" customHeight="1">
      <c r="A48" s="9">
        <v>40</v>
      </c>
      <c r="B48" s="20" t="s">
        <v>140</v>
      </c>
      <c r="C48" s="11" t="s">
        <v>122</v>
      </c>
      <c r="D48" s="57">
        <v>96.65</v>
      </c>
      <c r="E48" s="57">
        <v>96.6</v>
      </c>
      <c r="F48" s="62">
        <f t="shared" si="3"/>
        <v>99.9</v>
      </c>
    </row>
    <row r="49" spans="1:6" ht="38.25" hidden="1">
      <c r="A49" s="9">
        <v>45</v>
      </c>
      <c r="B49" s="87" t="s">
        <v>190</v>
      </c>
      <c r="C49" s="86" t="s">
        <v>191</v>
      </c>
      <c r="D49" s="84">
        <v>0</v>
      </c>
      <c r="E49" s="84">
        <v>0</v>
      </c>
      <c r="F49" s="85" t="s">
        <v>182</v>
      </c>
    </row>
    <row r="50" spans="1:6" ht="25.5" hidden="1">
      <c r="A50" s="71">
        <v>46</v>
      </c>
      <c r="B50" s="88" t="s">
        <v>25</v>
      </c>
      <c r="C50" s="89" t="s">
        <v>26</v>
      </c>
      <c r="D50" s="80">
        <f>SUM(D51:D51)</f>
        <v>0</v>
      </c>
      <c r="E50" s="80">
        <f>SUM(E51:E51)</f>
        <v>0</v>
      </c>
      <c r="F50" s="81">
        <v>0</v>
      </c>
    </row>
    <row r="51" spans="1:6" ht="85.5" customHeight="1" hidden="1">
      <c r="A51" s="9">
        <v>47</v>
      </c>
      <c r="B51" s="73" t="s">
        <v>51</v>
      </c>
      <c r="C51" s="74" t="s">
        <v>95</v>
      </c>
      <c r="D51" s="75">
        <v>0</v>
      </c>
      <c r="E51" s="75">
        <v>0</v>
      </c>
      <c r="F51" s="85">
        <v>0</v>
      </c>
    </row>
    <row r="52" spans="1:6" ht="16.5" customHeight="1">
      <c r="A52" s="71">
        <v>41</v>
      </c>
      <c r="B52" s="12" t="s">
        <v>3</v>
      </c>
      <c r="C52" s="13" t="s">
        <v>31</v>
      </c>
      <c r="D52" s="50">
        <f>D54+D55+D57+D58+D59+D60+D62+D63+D64+D65</f>
        <v>909.2</v>
      </c>
      <c r="E52" s="50">
        <f>E54+E55+E56+E57+E58+E59+E60+E62+E63+E64+E65+E53</f>
        <v>1382.72</v>
      </c>
      <c r="F52" s="60">
        <f>E52/D52*100</f>
        <v>152.1</v>
      </c>
    </row>
    <row r="53" spans="1:6" ht="102">
      <c r="A53" s="71">
        <v>42</v>
      </c>
      <c r="B53" s="15" t="s">
        <v>248</v>
      </c>
      <c r="C53" s="30" t="s">
        <v>249</v>
      </c>
      <c r="D53" s="50"/>
      <c r="E53" s="54">
        <v>0.05</v>
      </c>
      <c r="F53" s="58"/>
    </row>
    <row r="54" spans="1:6" ht="58.5" customHeight="1">
      <c r="A54" s="9">
        <v>43</v>
      </c>
      <c r="B54" s="3" t="s">
        <v>48</v>
      </c>
      <c r="C54" s="26" t="s">
        <v>96</v>
      </c>
      <c r="D54" s="66">
        <v>25</v>
      </c>
      <c r="E54" s="66">
        <v>32.4</v>
      </c>
      <c r="F54" s="58">
        <f t="shared" si="3"/>
        <v>129.6</v>
      </c>
    </row>
    <row r="55" spans="1:6" ht="48.75" customHeight="1">
      <c r="A55" s="9">
        <v>44</v>
      </c>
      <c r="B55" s="16" t="s">
        <v>242</v>
      </c>
      <c r="C55" s="26" t="s">
        <v>98</v>
      </c>
      <c r="D55" s="66">
        <v>204</v>
      </c>
      <c r="E55" s="66">
        <v>215.28</v>
      </c>
      <c r="F55" s="58">
        <f t="shared" si="3"/>
        <v>105.5</v>
      </c>
    </row>
    <row r="56" spans="1:6" ht="48.75" customHeight="1">
      <c r="A56" s="9">
        <v>45</v>
      </c>
      <c r="B56" s="16" t="s">
        <v>205</v>
      </c>
      <c r="C56" s="26" t="s">
        <v>98</v>
      </c>
      <c r="D56" s="66">
        <v>0</v>
      </c>
      <c r="E56" s="66">
        <v>0.6</v>
      </c>
      <c r="F56" s="58"/>
    </row>
    <row r="57" spans="1:6" ht="48.75" customHeight="1">
      <c r="A57" s="9">
        <v>46</v>
      </c>
      <c r="B57" s="16" t="s">
        <v>129</v>
      </c>
      <c r="C57" s="26" t="s">
        <v>98</v>
      </c>
      <c r="D57" s="66">
        <v>275</v>
      </c>
      <c r="E57" s="66">
        <v>699.83</v>
      </c>
      <c r="F57" s="58" t="s">
        <v>182</v>
      </c>
    </row>
    <row r="58" spans="1:6" ht="63.75">
      <c r="A58" s="9">
        <v>47</v>
      </c>
      <c r="B58" s="3" t="s">
        <v>49</v>
      </c>
      <c r="C58" s="41" t="s">
        <v>97</v>
      </c>
      <c r="D58" s="54">
        <v>216.2</v>
      </c>
      <c r="E58" s="54">
        <v>236.64</v>
      </c>
      <c r="F58" s="58"/>
    </row>
    <row r="59" spans="1:6" ht="59.25" customHeight="1">
      <c r="A59" s="9">
        <v>48</v>
      </c>
      <c r="B59" s="3" t="s">
        <v>141</v>
      </c>
      <c r="C59" s="26" t="s">
        <v>142</v>
      </c>
      <c r="D59" s="66">
        <v>49</v>
      </c>
      <c r="E59" s="66">
        <v>57.42</v>
      </c>
      <c r="F59" s="58">
        <f t="shared" si="3"/>
        <v>117.2</v>
      </c>
    </row>
    <row r="60" spans="1:6" ht="41.25" customHeight="1">
      <c r="A60" s="9">
        <v>49</v>
      </c>
      <c r="B60" s="16" t="s">
        <v>245</v>
      </c>
      <c r="C60" s="26" t="s">
        <v>241</v>
      </c>
      <c r="D60" s="65">
        <v>20</v>
      </c>
      <c r="E60" s="65">
        <v>20</v>
      </c>
      <c r="F60" s="58">
        <f t="shared" si="3"/>
        <v>100</v>
      </c>
    </row>
    <row r="61" spans="1:6" ht="56.25" customHeight="1" hidden="1">
      <c r="A61" s="9">
        <v>54</v>
      </c>
      <c r="B61" s="16"/>
      <c r="C61" s="91"/>
      <c r="D61" s="65"/>
      <c r="E61" s="93"/>
      <c r="F61" s="82"/>
    </row>
    <row r="62" spans="1:6" ht="76.5">
      <c r="A62" s="9">
        <v>50</v>
      </c>
      <c r="B62" s="16" t="s">
        <v>173</v>
      </c>
      <c r="C62" s="26" t="s">
        <v>174</v>
      </c>
      <c r="D62" s="65">
        <v>4</v>
      </c>
      <c r="E62" s="65">
        <v>4.5</v>
      </c>
      <c r="F62" s="58"/>
    </row>
    <row r="63" spans="1:6" ht="63.75">
      <c r="A63" s="9">
        <v>51</v>
      </c>
      <c r="B63" s="115" t="s">
        <v>235</v>
      </c>
      <c r="C63" s="41" t="s">
        <v>225</v>
      </c>
      <c r="D63" s="65">
        <v>30</v>
      </c>
      <c r="E63" s="65">
        <v>30</v>
      </c>
      <c r="F63" s="58" t="s">
        <v>182</v>
      </c>
    </row>
    <row r="64" spans="1:6" ht="63.75">
      <c r="A64" s="9">
        <v>52</v>
      </c>
      <c r="B64" s="115" t="s">
        <v>243</v>
      </c>
      <c r="C64" s="41" t="s">
        <v>225</v>
      </c>
      <c r="D64" s="65">
        <v>6</v>
      </c>
      <c r="E64" s="65">
        <v>6</v>
      </c>
      <c r="F64" s="58"/>
    </row>
    <row r="65" spans="1:6" ht="76.5">
      <c r="A65" s="9">
        <v>53</v>
      </c>
      <c r="B65" s="115" t="s">
        <v>244</v>
      </c>
      <c r="C65" s="99" t="s">
        <v>227</v>
      </c>
      <c r="D65" s="65">
        <v>80</v>
      </c>
      <c r="E65" s="65">
        <v>80</v>
      </c>
      <c r="F65" s="58"/>
    </row>
    <row r="66" spans="1:6" ht="12.75" hidden="1">
      <c r="A66" s="71">
        <v>57</v>
      </c>
      <c r="B66" s="72" t="s">
        <v>194</v>
      </c>
      <c r="C66" s="94" t="s">
        <v>196</v>
      </c>
      <c r="D66" s="83">
        <v>0</v>
      </c>
      <c r="E66" s="83">
        <f>E67</f>
        <v>0</v>
      </c>
      <c r="F66" s="81" t="s">
        <v>182</v>
      </c>
    </row>
    <row r="67" spans="1:6" ht="41.25" customHeight="1" hidden="1">
      <c r="A67" s="9">
        <v>58</v>
      </c>
      <c r="B67" s="73" t="s">
        <v>195</v>
      </c>
      <c r="C67" s="92" t="s">
        <v>197</v>
      </c>
      <c r="D67" s="93">
        <v>0</v>
      </c>
      <c r="E67" s="93">
        <v>0</v>
      </c>
      <c r="F67" s="82" t="s">
        <v>182</v>
      </c>
    </row>
    <row r="68" spans="1:6" s="23" customFormat="1" ht="21" customHeight="1">
      <c r="A68" s="95">
        <v>54</v>
      </c>
      <c r="B68" s="28" t="s">
        <v>4</v>
      </c>
      <c r="C68" s="27" t="s">
        <v>32</v>
      </c>
      <c r="D68" s="59">
        <f>D69+D73+D81+D94+D96+D99</f>
        <v>273244.12</v>
      </c>
      <c r="E68" s="59">
        <f>E69+E73+E81+E94+E96+E99</f>
        <v>271314.1</v>
      </c>
      <c r="F68" s="60">
        <f aca="true" t="shared" si="4" ref="F68:F98">E68/D68*100</f>
        <v>99.3</v>
      </c>
    </row>
    <row r="69" spans="1:6" ht="28.5" customHeight="1">
      <c r="A69" s="71">
        <v>55</v>
      </c>
      <c r="B69" s="12" t="s">
        <v>5</v>
      </c>
      <c r="C69" s="13" t="s">
        <v>36</v>
      </c>
      <c r="D69" s="50">
        <f>D70+D71+D72</f>
        <v>46035</v>
      </c>
      <c r="E69" s="50">
        <f>E70+E71+E72</f>
        <v>46035</v>
      </c>
      <c r="F69" s="52">
        <f t="shared" si="4"/>
        <v>100</v>
      </c>
    </row>
    <row r="70" spans="1:6" ht="52.5" customHeight="1">
      <c r="A70" s="9">
        <v>56</v>
      </c>
      <c r="B70" s="16" t="s">
        <v>150</v>
      </c>
      <c r="C70" s="10" t="s">
        <v>151</v>
      </c>
      <c r="D70" s="54">
        <v>8191</v>
      </c>
      <c r="E70" s="54">
        <v>8191</v>
      </c>
      <c r="F70" s="51">
        <f>E70/D70*100</f>
        <v>100</v>
      </c>
    </row>
    <row r="71" spans="1:6" ht="75" customHeight="1">
      <c r="A71" s="9">
        <v>57</v>
      </c>
      <c r="B71" s="16" t="s">
        <v>150</v>
      </c>
      <c r="C71" s="10" t="s">
        <v>152</v>
      </c>
      <c r="D71" s="54">
        <v>4441</v>
      </c>
      <c r="E71" s="54">
        <v>4441</v>
      </c>
      <c r="F71" s="51">
        <f>E71/D71*100</f>
        <v>100</v>
      </c>
    </row>
    <row r="72" spans="1:6" ht="38.25">
      <c r="A72" s="9">
        <v>58</v>
      </c>
      <c r="B72" s="3" t="s">
        <v>153</v>
      </c>
      <c r="C72" s="26" t="s">
        <v>52</v>
      </c>
      <c r="D72" s="66">
        <v>33403</v>
      </c>
      <c r="E72" s="66">
        <v>33403</v>
      </c>
      <c r="F72" s="62">
        <f t="shared" si="4"/>
        <v>100</v>
      </c>
    </row>
    <row r="73" spans="1:6" ht="40.5" customHeight="1">
      <c r="A73" s="71">
        <v>59</v>
      </c>
      <c r="B73" s="12" t="s">
        <v>192</v>
      </c>
      <c r="C73" s="13" t="s">
        <v>99</v>
      </c>
      <c r="D73" s="50">
        <f>D74+D75+D76+D77+D78+D79+D80</f>
        <v>95351.7</v>
      </c>
      <c r="E73" s="50">
        <f>E74+E75+E76+E77+E80</f>
        <v>95351.7</v>
      </c>
      <c r="F73" s="52">
        <f t="shared" si="4"/>
        <v>100</v>
      </c>
    </row>
    <row r="74" spans="1:6" ht="60" customHeight="1" hidden="1">
      <c r="A74" s="9">
        <v>65</v>
      </c>
      <c r="B74" s="76" t="s">
        <v>175</v>
      </c>
      <c r="C74" s="77" t="s">
        <v>176</v>
      </c>
      <c r="D74" s="54">
        <v>0</v>
      </c>
      <c r="E74" s="54">
        <v>0</v>
      </c>
      <c r="F74" s="58"/>
    </row>
    <row r="75" spans="1:6" ht="46.5" customHeight="1">
      <c r="A75" s="9">
        <v>60</v>
      </c>
      <c r="B75" s="3" t="s">
        <v>154</v>
      </c>
      <c r="C75" s="10" t="s">
        <v>100</v>
      </c>
      <c r="D75" s="54">
        <v>3424</v>
      </c>
      <c r="E75" s="54">
        <v>3424</v>
      </c>
      <c r="F75" s="58">
        <f aca="true" t="shared" si="5" ref="F75:F80">E75/D75*100</f>
        <v>100</v>
      </c>
    </row>
    <row r="76" spans="1:6" ht="60.75" customHeight="1">
      <c r="A76" s="9">
        <v>61</v>
      </c>
      <c r="B76" s="3" t="s">
        <v>155</v>
      </c>
      <c r="C76" s="10" t="s">
        <v>101</v>
      </c>
      <c r="D76" s="54">
        <v>88889</v>
      </c>
      <c r="E76" s="54">
        <v>88889</v>
      </c>
      <c r="F76" s="58">
        <f t="shared" si="5"/>
        <v>100</v>
      </c>
    </row>
    <row r="77" spans="1:8" ht="84.75" customHeight="1">
      <c r="A77" s="9">
        <v>62</v>
      </c>
      <c r="B77" s="3" t="s">
        <v>154</v>
      </c>
      <c r="C77" s="10" t="s">
        <v>206</v>
      </c>
      <c r="D77" s="54">
        <v>2272.5</v>
      </c>
      <c r="E77" s="54">
        <v>2272.5</v>
      </c>
      <c r="F77" s="58">
        <f t="shared" si="5"/>
        <v>100</v>
      </c>
      <c r="H77" s="42"/>
    </row>
    <row r="78" spans="1:8" ht="89.25" hidden="1">
      <c r="A78" s="9">
        <v>69</v>
      </c>
      <c r="B78" s="90" t="s">
        <v>154</v>
      </c>
      <c r="C78" s="79" t="s">
        <v>202</v>
      </c>
      <c r="D78" s="78">
        <v>0</v>
      </c>
      <c r="E78" s="78">
        <v>0</v>
      </c>
      <c r="F78" s="58" t="e">
        <f t="shared" si="5"/>
        <v>#DIV/0!</v>
      </c>
      <c r="H78" s="42"/>
    </row>
    <row r="79" spans="1:8" ht="51" hidden="1">
      <c r="A79" s="9"/>
      <c r="B79" s="3" t="s">
        <v>234</v>
      </c>
      <c r="C79" s="10" t="s">
        <v>228</v>
      </c>
      <c r="D79" s="54">
        <v>0</v>
      </c>
      <c r="E79" s="54">
        <v>0</v>
      </c>
      <c r="F79" s="58" t="e">
        <f t="shared" si="5"/>
        <v>#DIV/0!</v>
      </c>
      <c r="H79" s="42"/>
    </row>
    <row r="80" spans="1:8" ht="63.75">
      <c r="A80" s="9">
        <v>63</v>
      </c>
      <c r="B80" s="3" t="s">
        <v>154</v>
      </c>
      <c r="C80" s="10" t="s">
        <v>250</v>
      </c>
      <c r="D80" s="54">
        <v>766.2</v>
      </c>
      <c r="E80" s="54">
        <v>766.2</v>
      </c>
      <c r="F80" s="58">
        <f t="shared" si="5"/>
        <v>100</v>
      </c>
      <c r="H80" s="42"/>
    </row>
    <row r="81" spans="1:6" ht="33.75" customHeight="1">
      <c r="A81" s="71">
        <v>64</v>
      </c>
      <c r="B81" s="19" t="s">
        <v>193</v>
      </c>
      <c r="C81" s="22" t="s">
        <v>102</v>
      </c>
      <c r="D81" s="67">
        <f>D82+D83+D84+D85+D86+D87+D88+D89+D90+D91+D92+D93</f>
        <v>127093</v>
      </c>
      <c r="E81" s="67">
        <f>E82+E83+E84+E85+E86+E87+E88+E89+E90+E91+E92+E93</f>
        <v>125162.98</v>
      </c>
      <c r="F81" s="68">
        <f t="shared" si="4"/>
        <v>98.5</v>
      </c>
    </row>
    <row r="82" spans="1:6" ht="58.5" customHeight="1">
      <c r="A82" s="9">
        <v>65</v>
      </c>
      <c r="B82" s="3" t="s">
        <v>160</v>
      </c>
      <c r="C82" s="26" t="s">
        <v>104</v>
      </c>
      <c r="D82" s="57">
        <v>1579</v>
      </c>
      <c r="E82" s="57">
        <v>1469.5</v>
      </c>
      <c r="F82" s="58">
        <f t="shared" si="4"/>
        <v>93.1</v>
      </c>
    </row>
    <row r="83" spans="1:6" ht="66.75" customHeight="1">
      <c r="A83" s="9">
        <v>66</v>
      </c>
      <c r="B83" s="3" t="s">
        <v>159</v>
      </c>
      <c r="C83" s="26" t="s">
        <v>103</v>
      </c>
      <c r="D83" s="66">
        <v>226.4</v>
      </c>
      <c r="E83" s="66">
        <v>224.4</v>
      </c>
      <c r="F83" s="62">
        <f t="shared" si="4"/>
        <v>99.1</v>
      </c>
    </row>
    <row r="84" spans="1:6" ht="53.25" customHeight="1">
      <c r="A84" s="9">
        <v>67</v>
      </c>
      <c r="B84" s="3" t="s">
        <v>208</v>
      </c>
      <c r="C84" s="26" t="s">
        <v>209</v>
      </c>
      <c r="D84" s="66">
        <v>25.6</v>
      </c>
      <c r="E84" s="66">
        <v>25.6</v>
      </c>
      <c r="F84" s="62">
        <f t="shared" si="4"/>
        <v>100</v>
      </c>
    </row>
    <row r="85" spans="1:6" ht="48" customHeight="1">
      <c r="A85" s="9">
        <v>68</v>
      </c>
      <c r="B85" s="3" t="s">
        <v>156</v>
      </c>
      <c r="C85" s="26" t="s">
        <v>105</v>
      </c>
      <c r="D85" s="66">
        <v>1104</v>
      </c>
      <c r="E85" s="66">
        <v>1011.4</v>
      </c>
      <c r="F85" s="62">
        <f t="shared" si="4"/>
        <v>91.6</v>
      </c>
    </row>
    <row r="86" spans="1:6" ht="60.75" customHeight="1">
      <c r="A86" s="9">
        <v>69</v>
      </c>
      <c r="B86" s="3" t="s">
        <v>157</v>
      </c>
      <c r="C86" s="26" t="s">
        <v>106</v>
      </c>
      <c r="D86" s="66">
        <v>106.4</v>
      </c>
      <c r="E86" s="66">
        <v>106.4</v>
      </c>
      <c r="F86" s="62">
        <f t="shared" si="4"/>
        <v>100</v>
      </c>
    </row>
    <row r="87" spans="1:6" ht="83.25" customHeight="1">
      <c r="A87" s="9">
        <v>70</v>
      </c>
      <c r="B87" s="3" t="s">
        <v>157</v>
      </c>
      <c r="C87" s="26" t="s">
        <v>107</v>
      </c>
      <c r="D87" s="66">
        <v>15643</v>
      </c>
      <c r="E87" s="66">
        <v>13933.6</v>
      </c>
      <c r="F87" s="62">
        <f t="shared" si="4"/>
        <v>89.1</v>
      </c>
    </row>
    <row r="88" spans="1:6" ht="96.75" customHeight="1">
      <c r="A88" s="9">
        <v>71</v>
      </c>
      <c r="B88" s="3" t="s">
        <v>157</v>
      </c>
      <c r="C88" s="26" t="s">
        <v>108</v>
      </c>
      <c r="D88" s="66">
        <v>0.1</v>
      </c>
      <c r="E88" s="66">
        <v>0.1</v>
      </c>
      <c r="F88" s="62">
        <f t="shared" si="4"/>
        <v>100</v>
      </c>
    </row>
    <row r="89" spans="1:6" ht="96.75" customHeight="1" hidden="1">
      <c r="A89" s="9">
        <v>66</v>
      </c>
      <c r="B89" s="3" t="s">
        <v>157</v>
      </c>
      <c r="C89" s="26" t="s">
        <v>207</v>
      </c>
      <c r="D89" s="66"/>
      <c r="E89" s="66">
        <v>0</v>
      </c>
      <c r="F89" s="62" t="e">
        <f t="shared" si="4"/>
        <v>#DIV/0!</v>
      </c>
    </row>
    <row r="90" spans="1:6" ht="69" customHeight="1">
      <c r="A90" s="9">
        <v>72</v>
      </c>
      <c r="B90" s="3" t="s">
        <v>157</v>
      </c>
      <c r="C90" s="26" t="s">
        <v>133</v>
      </c>
      <c r="D90" s="66">
        <v>201.5</v>
      </c>
      <c r="E90" s="66">
        <v>189.41</v>
      </c>
      <c r="F90" s="62">
        <f t="shared" si="4"/>
        <v>94</v>
      </c>
    </row>
    <row r="91" spans="1:6" ht="111" customHeight="1">
      <c r="A91" s="9">
        <v>73</v>
      </c>
      <c r="B91" s="3" t="s">
        <v>158</v>
      </c>
      <c r="C91" s="26" t="s">
        <v>109</v>
      </c>
      <c r="D91" s="66">
        <v>56734.1</v>
      </c>
      <c r="E91" s="66">
        <v>56734.1</v>
      </c>
      <c r="F91" s="62">
        <f t="shared" si="4"/>
        <v>100</v>
      </c>
    </row>
    <row r="92" spans="1:6" ht="66" customHeight="1">
      <c r="A92" s="9">
        <v>74</v>
      </c>
      <c r="B92" s="3" t="s">
        <v>158</v>
      </c>
      <c r="C92" s="26" t="s">
        <v>110</v>
      </c>
      <c r="D92" s="66">
        <v>51462.6</v>
      </c>
      <c r="E92" s="66">
        <v>51462.6</v>
      </c>
      <c r="F92" s="62">
        <f>E92/D92*100</f>
        <v>100</v>
      </c>
    </row>
    <row r="93" spans="1:6" ht="66" customHeight="1">
      <c r="A93" s="9">
        <v>75</v>
      </c>
      <c r="B93" s="15" t="s">
        <v>233</v>
      </c>
      <c r="C93" s="30" t="s">
        <v>231</v>
      </c>
      <c r="D93" s="69">
        <v>10.3</v>
      </c>
      <c r="E93" s="49">
        <v>5.87</v>
      </c>
      <c r="F93" s="62">
        <f>E93/D93*100</f>
        <v>57</v>
      </c>
    </row>
    <row r="94" spans="1:6" ht="24.75" customHeight="1">
      <c r="A94" s="71">
        <v>76</v>
      </c>
      <c r="B94" s="12" t="s">
        <v>53</v>
      </c>
      <c r="C94" s="18" t="s">
        <v>8</v>
      </c>
      <c r="D94" s="50">
        <f>D95</f>
        <v>2852.4</v>
      </c>
      <c r="E94" s="50">
        <f>E95</f>
        <v>2852.4</v>
      </c>
      <c r="F94" s="62">
        <f>E94/D94*100</f>
        <v>100</v>
      </c>
    </row>
    <row r="95" spans="1:6" ht="25.5">
      <c r="A95" s="9">
        <v>77</v>
      </c>
      <c r="B95" s="15" t="s">
        <v>204</v>
      </c>
      <c r="C95" s="30" t="s">
        <v>203</v>
      </c>
      <c r="D95" s="69">
        <v>2852.4</v>
      </c>
      <c r="E95" s="69">
        <v>2852.4</v>
      </c>
      <c r="F95" s="62">
        <f>E95/D95*100</f>
        <v>100</v>
      </c>
    </row>
    <row r="96" spans="1:6" ht="82.5" customHeight="1">
      <c r="A96" s="71">
        <v>78</v>
      </c>
      <c r="B96" s="12" t="s">
        <v>123</v>
      </c>
      <c r="C96" s="29" t="s">
        <v>124</v>
      </c>
      <c r="D96" s="63">
        <f>D97</f>
        <v>5436.57</v>
      </c>
      <c r="E96" s="63">
        <f>E97</f>
        <v>5436.57</v>
      </c>
      <c r="F96" s="60">
        <f t="shared" si="4"/>
        <v>100</v>
      </c>
    </row>
    <row r="97" spans="1:6" ht="43.5" customHeight="1">
      <c r="A97" s="71">
        <v>79</v>
      </c>
      <c r="B97" s="12" t="s">
        <v>127</v>
      </c>
      <c r="C97" s="29" t="s">
        <v>126</v>
      </c>
      <c r="D97" s="61">
        <f>D98</f>
        <v>5436.57</v>
      </c>
      <c r="E97" s="61">
        <f>E98</f>
        <v>5436.57</v>
      </c>
      <c r="F97" s="58">
        <f t="shared" si="4"/>
        <v>100</v>
      </c>
    </row>
    <row r="98" spans="1:6" ht="37.5" customHeight="1">
      <c r="A98" s="9">
        <v>80</v>
      </c>
      <c r="B98" s="15" t="s">
        <v>125</v>
      </c>
      <c r="C98" s="21" t="s">
        <v>128</v>
      </c>
      <c r="D98" s="61">
        <v>5436.57</v>
      </c>
      <c r="E98" s="61">
        <v>5436.57</v>
      </c>
      <c r="F98" s="58">
        <f t="shared" si="4"/>
        <v>100</v>
      </c>
    </row>
    <row r="99" spans="1:6" ht="43.5" customHeight="1">
      <c r="A99" s="71">
        <v>81</v>
      </c>
      <c r="B99" s="28" t="s">
        <v>111</v>
      </c>
      <c r="C99" s="29" t="s">
        <v>112</v>
      </c>
      <c r="D99" s="63">
        <f>SUM(D100:D104)</f>
        <v>-3524.55</v>
      </c>
      <c r="E99" s="63">
        <f>SUM(E100:E104)</f>
        <v>-3524.55</v>
      </c>
      <c r="F99" s="64">
        <f aca="true" t="shared" si="6" ref="F99:F105">E99/D99*100</f>
        <v>100</v>
      </c>
    </row>
    <row r="100" spans="1:6" ht="72.75" customHeight="1">
      <c r="A100" s="9">
        <v>82</v>
      </c>
      <c r="B100" s="20" t="s">
        <v>210</v>
      </c>
      <c r="C100" s="21" t="s">
        <v>211</v>
      </c>
      <c r="D100" s="65">
        <v>-132.3</v>
      </c>
      <c r="E100" s="65">
        <v>-132.3</v>
      </c>
      <c r="F100" s="70">
        <f t="shared" si="6"/>
        <v>100</v>
      </c>
    </row>
    <row r="101" spans="1:6" ht="44.25" customHeight="1">
      <c r="A101" s="9">
        <v>83</v>
      </c>
      <c r="B101" s="20" t="s">
        <v>212</v>
      </c>
      <c r="C101" s="21" t="s">
        <v>213</v>
      </c>
      <c r="D101" s="65">
        <v>-26.23</v>
      </c>
      <c r="E101" s="65">
        <v>-26.23</v>
      </c>
      <c r="F101" s="70">
        <f t="shared" si="6"/>
        <v>100</v>
      </c>
    </row>
    <row r="102" spans="1:6" ht="44.25" customHeight="1">
      <c r="A102" s="9">
        <v>84</v>
      </c>
      <c r="B102" s="20" t="s">
        <v>214</v>
      </c>
      <c r="C102" s="21" t="s">
        <v>215</v>
      </c>
      <c r="D102" s="65">
        <v>-74.13</v>
      </c>
      <c r="E102" s="65">
        <v>-74.13</v>
      </c>
      <c r="F102" s="70">
        <f t="shared" si="6"/>
        <v>100</v>
      </c>
    </row>
    <row r="103" spans="1:6" ht="54.75" customHeight="1">
      <c r="A103" s="9">
        <v>85</v>
      </c>
      <c r="B103" s="20" t="s">
        <v>216</v>
      </c>
      <c r="C103" s="21" t="s">
        <v>217</v>
      </c>
      <c r="D103" s="65">
        <v>-1.66</v>
      </c>
      <c r="E103" s="65">
        <v>-1.66</v>
      </c>
      <c r="F103" s="70">
        <f t="shared" si="6"/>
        <v>100</v>
      </c>
    </row>
    <row r="104" spans="1:6" ht="48.75" customHeight="1">
      <c r="A104" s="9">
        <v>86</v>
      </c>
      <c r="B104" s="20" t="s">
        <v>161</v>
      </c>
      <c r="C104" s="21" t="s">
        <v>218</v>
      </c>
      <c r="D104" s="65">
        <v>-3290.23</v>
      </c>
      <c r="E104" s="65">
        <v>-3290.23</v>
      </c>
      <c r="F104" s="70">
        <f t="shared" si="6"/>
        <v>100</v>
      </c>
    </row>
    <row r="105" spans="1:6" ht="26.25" customHeight="1">
      <c r="A105" s="71">
        <v>87</v>
      </c>
      <c r="B105" s="28" t="s">
        <v>19</v>
      </c>
      <c r="C105" s="29" t="s">
        <v>37</v>
      </c>
      <c r="D105" s="59">
        <f>D6+D68</f>
        <v>396570.33</v>
      </c>
      <c r="E105" s="59">
        <f>E6+E68</f>
        <v>403188.3</v>
      </c>
      <c r="F105" s="60">
        <f t="shared" si="6"/>
        <v>101.7</v>
      </c>
    </row>
    <row r="106" ht="12.75" customHeight="1">
      <c r="A106" s="48"/>
    </row>
    <row r="107" spans="1:6" s="47" customFormat="1" ht="16.5" customHeight="1">
      <c r="A107" s="48"/>
      <c r="B107" s="119" t="s">
        <v>256</v>
      </c>
      <c r="C107" s="119"/>
      <c r="D107" s="119"/>
      <c r="E107" s="45"/>
      <c r="F107" s="46"/>
    </row>
    <row r="108" spans="1:6" s="47" customFormat="1" ht="11.25" customHeight="1">
      <c r="A108" s="43"/>
      <c r="D108" s="45"/>
      <c r="E108" s="45"/>
      <c r="F108" s="46"/>
    </row>
    <row r="109" spans="1:6" s="47" customFormat="1" ht="16.5">
      <c r="A109" s="43"/>
      <c r="B109" s="47" t="s">
        <v>236</v>
      </c>
      <c r="C109" s="44"/>
      <c r="D109" s="45"/>
      <c r="E109" s="45"/>
      <c r="F109" s="46"/>
    </row>
  </sheetData>
  <sheetProtection/>
  <mergeCells count="4">
    <mergeCell ref="D3:F3"/>
    <mergeCell ref="C1:F1"/>
    <mergeCell ref="A2:F2"/>
    <mergeCell ref="B107:D107"/>
  </mergeCells>
  <printOptions/>
  <pageMargins left="0.8661417322834646" right="0.2362204724409449" top="0.4724409448818898" bottom="0.4330708661417323" header="0.2755905511811024" footer="0.2362204724409449"/>
  <pageSetup fitToHeight="4" fitToWidth="1" horizontalDpi="600" verticalDpi="600" orientation="portrait" paperSize="9" scale="71" r:id="rId1"/>
  <rowBreaks count="1" manualBreakCount="1">
    <brk id="7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10"/>
  <sheetViews>
    <sheetView tabSelected="1" view="pageBreakPreview" zoomScaleSheetLayoutView="100" workbookViewId="0" topLeftCell="A1">
      <selection activeCell="J98" sqref="J98"/>
    </sheetView>
  </sheetViews>
  <sheetFormatPr defaultColWidth="9.00390625" defaultRowHeight="12.75"/>
  <cols>
    <col min="1" max="1" width="7.875" style="113" customWidth="1"/>
    <col min="2" max="2" width="24.25390625" style="23" customWidth="1"/>
    <col min="3" max="3" width="58.875" style="23" customWidth="1"/>
    <col min="4" max="4" width="11.625" style="31" customWidth="1"/>
    <col min="5" max="5" width="12.25390625" style="31" customWidth="1"/>
    <col min="6" max="6" width="10.00390625" style="23" customWidth="1"/>
    <col min="7" max="16384" width="9.125" style="23" customWidth="1"/>
  </cols>
  <sheetData>
    <row r="1" spans="1:6" ht="15">
      <c r="A1" s="100"/>
      <c r="B1" s="101"/>
      <c r="C1" s="120" t="s">
        <v>149</v>
      </c>
      <c r="D1" s="120"/>
      <c r="E1" s="120"/>
      <c r="F1" s="120"/>
    </row>
    <row r="2" spans="1:6" ht="60" customHeight="1">
      <c r="A2" s="118" t="s">
        <v>253</v>
      </c>
      <c r="B2" s="118"/>
      <c r="C2" s="118"/>
      <c r="D2" s="118"/>
      <c r="E2" s="118"/>
      <c r="F2" s="118"/>
    </row>
    <row r="3" spans="1:6" ht="18.75" customHeight="1">
      <c r="A3" s="102"/>
      <c r="B3" s="102"/>
      <c r="C3" s="103"/>
      <c r="D3" s="116" t="s">
        <v>12</v>
      </c>
      <c r="E3" s="116"/>
      <c r="F3" s="116"/>
    </row>
    <row r="4" spans="1:6" ht="72" customHeight="1">
      <c r="A4" s="104" t="s">
        <v>6</v>
      </c>
      <c r="B4" s="105" t="s">
        <v>33</v>
      </c>
      <c r="C4" s="105" t="s">
        <v>11</v>
      </c>
      <c r="D4" s="32" t="s">
        <v>22</v>
      </c>
      <c r="E4" s="33" t="s">
        <v>23</v>
      </c>
      <c r="F4" s="39" t="s">
        <v>24</v>
      </c>
    </row>
    <row r="5" spans="1:6" s="107" customFormat="1" ht="13.5" customHeight="1">
      <c r="A5" s="106">
        <v>1</v>
      </c>
      <c r="B5" s="40">
        <v>2</v>
      </c>
      <c r="C5" s="106">
        <v>3</v>
      </c>
      <c r="D5" s="36">
        <v>4</v>
      </c>
      <c r="E5" s="37">
        <v>5</v>
      </c>
      <c r="F5" s="40">
        <v>6</v>
      </c>
    </row>
    <row r="6" spans="1:6" ht="17.25" customHeight="1">
      <c r="A6" s="95">
        <v>1</v>
      </c>
      <c r="B6" s="17" t="s">
        <v>0</v>
      </c>
      <c r="C6" s="18" t="s">
        <v>20</v>
      </c>
      <c r="D6" s="50">
        <f>D8+D12+D17+D26+D33+D35+D40+D45+D50+D52</f>
        <v>123326.21</v>
      </c>
      <c r="E6" s="50">
        <f>E8+E12+E17+E26+E33+E35+E40+E45+E50+E52+E63</f>
        <v>131874.2</v>
      </c>
      <c r="F6" s="52">
        <f>E6/D6*100</f>
        <v>106.9</v>
      </c>
    </row>
    <row r="7" spans="1:6" ht="17.25" customHeight="1">
      <c r="A7" s="95">
        <v>2</v>
      </c>
      <c r="B7" s="12" t="s">
        <v>21</v>
      </c>
      <c r="C7" s="13" t="s">
        <v>29</v>
      </c>
      <c r="D7" s="50">
        <f>D8</f>
        <v>110000</v>
      </c>
      <c r="E7" s="50">
        <f>E8</f>
        <v>126478.45</v>
      </c>
      <c r="F7" s="52">
        <f>E7/D7*100</f>
        <v>115</v>
      </c>
    </row>
    <row r="8" spans="1:6" ht="25.5">
      <c r="A8" s="95">
        <v>3</v>
      </c>
      <c r="B8" s="17" t="s">
        <v>54</v>
      </c>
      <c r="C8" s="18" t="s">
        <v>30</v>
      </c>
      <c r="D8" s="50">
        <f>D9+D11</f>
        <v>110000</v>
      </c>
      <c r="E8" s="50">
        <f>E9+E11+E10</f>
        <v>126478.45</v>
      </c>
      <c r="F8" s="52">
        <f>E8/D8*100</f>
        <v>115</v>
      </c>
    </row>
    <row r="9" spans="1:6" ht="58.5" customHeight="1">
      <c r="A9" s="96">
        <v>4</v>
      </c>
      <c r="B9" s="16" t="s">
        <v>66</v>
      </c>
      <c r="C9" s="11" t="s">
        <v>137</v>
      </c>
      <c r="D9" s="49">
        <v>110000</v>
      </c>
      <c r="E9" s="49">
        <v>126317.12</v>
      </c>
      <c r="F9" s="51">
        <f>E9/D9*100</f>
        <v>114.8</v>
      </c>
    </row>
    <row r="10" spans="1:6" ht="76.5" customHeight="1" hidden="1">
      <c r="A10" s="96">
        <v>5</v>
      </c>
      <c r="B10" s="16" t="s">
        <v>171</v>
      </c>
      <c r="C10" s="14" t="s">
        <v>172</v>
      </c>
      <c r="D10" s="49">
        <v>0</v>
      </c>
      <c r="E10" s="49">
        <v>0</v>
      </c>
      <c r="F10" s="51" t="s">
        <v>182</v>
      </c>
    </row>
    <row r="11" spans="1:6" ht="49.5" customHeight="1">
      <c r="A11" s="96">
        <v>5</v>
      </c>
      <c r="B11" s="16" t="s">
        <v>67</v>
      </c>
      <c r="C11" s="11" t="s">
        <v>69</v>
      </c>
      <c r="D11" s="49">
        <v>0</v>
      </c>
      <c r="E11" s="49">
        <v>161.33</v>
      </c>
      <c r="F11" s="51">
        <v>0</v>
      </c>
    </row>
    <row r="12" spans="1:6" ht="35.25" customHeight="1">
      <c r="A12" s="95">
        <v>6</v>
      </c>
      <c r="B12" s="12" t="s">
        <v>70</v>
      </c>
      <c r="C12" s="13" t="s">
        <v>71</v>
      </c>
      <c r="D12" s="50">
        <f>D13+D14+D15+D16</f>
        <v>524.06</v>
      </c>
      <c r="E12" s="50">
        <f>E13+E14+E15+E16</f>
        <v>562.95</v>
      </c>
      <c r="F12" s="52">
        <f aca="true" t="shared" si="0" ref="F12:F31">E12/D12*100</f>
        <v>107.4</v>
      </c>
    </row>
    <row r="13" spans="1:6" ht="56.25" customHeight="1">
      <c r="A13" s="96">
        <v>7</v>
      </c>
      <c r="B13" s="15" t="s">
        <v>113</v>
      </c>
      <c r="C13" s="14" t="s">
        <v>74</v>
      </c>
      <c r="D13" s="49">
        <v>198.25</v>
      </c>
      <c r="E13" s="49">
        <v>250.83</v>
      </c>
      <c r="F13" s="53">
        <f>E13/D13*100</f>
        <v>126.5</v>
      </c>
    </row>
    <row r="14" spans="1:6" ht="71.25" customHeight="1">
      <c r="A14" s="96">
        <v>8</v>
      </c>
      <c r="B14" s="15" t="s">
        <v>130</v>
      </c>
      <c r="C14" s="14" t="s">
        <v>76</v>
      </c>
      <c r="D14" s="49">
        <v>1.43</v>
      </c>
      <c r="E14" s="49">
        <v>2.42</v>
      </c>
      <c r="F14" s="53">
        <f t="shared" si="0"/>
        <v>169.2</v>
      </c>
    </row>
    <row r="15" spans="1:6" ht="63.75" customHeight="1">
      <c r="A15" s="96">
        <v>9</v>
      </c>
      <c r="B15" s="16" t="s">
        <v>114</v>
      </c>
      <c r="C15" s="14" t="s">
        <v>75</v>
      </c>
      <c r="D15" s="49">
        <v>362.68</v>
      </c>
      <c r="E15" s="49">
        <v>365.9</v>
      </c>
      <c r="F15" s="53">
        <f t="shared" si="0"/>
        <v>100.9</v>
      </c>
    </row>
    <row r="16" spans="1:6" ht="60" customHeight="1">
      <c r="A16" s="96">
        <v>10</v>
      </c>
      <c r="B16" s="16" t="s">
        <v>115</v>
      </c>
      <c r="C16" s="14" t="s">
        <v>78</v>
      </c>
      <c r="D16" s="49">
        <v>-38.3</v>
      </c>
      <c r="E16" s="49">
        <v>-56.2</v>
      </c>
      <c r="F16" s="53">
        <f>E16/D16*100</f>
        <v>146.7</v>
      </c>
    </row>
    <row r="17" spans="1:6" ht="19.5" customHeight="1">
      <c r="A17" s="95">
        <v>11</v>
      </c>
      <c r="B17" s="12" t="s">
        <v>9</v>
      </c>
      <c r="C17" s="13" t="s">
        <v>34</v>
      </c>
      <c r="D17" s="55">
        <f>SUM(D18:D25)</f>
        <v>777</v>
      </c>
      <c r="E17" s="55">
        <f>SUM(E18:E25)</f>
        <v>676.58</v>
      </c>
      <c r="F17" s="56">
        <f t="shared" si="0"/>
        <v>87.1</v>
      </c>
    </row>
    <row r="18" spans="1:6" ht="29.25" customHeight="1">
      <c r="A18" s="96">
        <v>12</v>
      </c>
      <c r="B18" s="15" t="s">
        <v>198</v>
      </c>
      <c r="C18" s="30" t="s">
        <v>179</v>
      </c>
      <c r="D18" s="54">
        <v>80</v>
      </c>
      <c r="E18" s="54">
        <v>47.34</v>
      </c>
      <c r="F18" s="53">
        <f>E18/D18*100</f>
        <v>59.2</v>
      </c>
    </row>
    <row r="19" spans="1:6" ht="38.25">
      <c r="A19" s="96">
        <v>13</v>
      </c>
      <c r="B19" s="15" t="s">
        <v>251</v>
      </c>
      <c r="C19" s="30" t="s">
        <v>247</v>
      </c>
      <c r="D19" s="54"/>
      <c r="E19" s="54">
        <v>0.14</v>
      </c>
      <c r="F19" s="53"/>
    </row>
    <row r="20" spans="1:6" ht="51">
      <c r="A20" s="96">
        <v>14</v>
      </c>
      <c r="B20" s="15" t="s">
        <v>199</v>
      </c>
      <c r="C20" s="30" t="s">
        <v>181</v>
      </c>
      <c r="D20" s="54">
        <v>79</v>
      </c>
      <c r="E20" s="54">
        <v>78.83</v>
      </c>
      <c r="F20" s="53">
        <f>E20/D20*100</f>
        <v>99.8</v>
      </c>
    </row>
    <row r="21" spans="1:6" ht="76.5">
      <c r="A21" s="96">
        <v>15</v>
      </c>
      <c r="B21" s="16" t="s">
        <v>199</v>
      </c>
      <c r="C21" s="10" t="s">
        <v>238</v>
      </c>
      <c r="D21" s="54">
        <v>6</v>
      </c>
      <c r="E21" s="54">
        <v>6.11</v>
      </c>
      <c r="F21" s="53"/>
    </row>
    <row r="22" spans="1:6" ht="25.5">
      <c r="A22" s="96">
        <v>16</v>
      </c>
      <c r="B22" s="16" t="s">
        <v>55</v>
      </c>
      <c r="C22" s="10" t="s">
        <v>183</v>
      </c>
      <c r="D22" s="49">
        <v>583</v>
      </c>
      <c r="E22" s="49">
        <v>514.29</v>
      </c>
      <c r="F22" s="53">
        <f t="shared" si="0"/>
        <v>88.2</v>
      </c>
    </row>
    <row r="23" spans="1:6" ht="51">
      <c r="A23" s="96">
        <v>17</v>
      </c>
      <c r="B23" s="16" t="s">
        <v>55</v>
      </c>
      <c r="C23" s="10" t="s">
        <v>239</v>
      </c>
      <c r="D23" s="49">
        <v>5</v>
      </c>
      <c r="E23" s="49">
        <v>6.72</v>
      </c>
      <c r="F23" s="53">
        <f t="shared" si="0"/>
        <v>134.4</v>
      </c>
    </row>
    <row r="24" spans="1:6" ht="38.25">
      <c r="A24" s="96">
        <v>18</v>
      </c>
      <c r="B24" s="16" t="s">
        <v>200</v>
      </c>
      <c r="C24" s="10" t="s">
        <v>185</v>
      </c>
      <c r="D24" s="49">
        <v>4</v>
      </c>
      <c r="E24" s="49">
        <v>4.5</v>
      </c>
      <c r="F24" s="53" t="s">
        <v>182</v>
      </c>
    </row>
    <row r="25" spans="1:6" ht="58.5" customHeight="1">
      <c r="A25" s="96">
        <v>19</v>
      </c>
      <c r="B25" s="16" t="s">
        <v>136</v>
      </c>
      <c r="C25" s="10" t="s">
        <v>135</v>
      </c>
      <c r="D25" s="49">
        <v>20</v>
      </c>
      <c r="E25" s="49">
        <v>18.65</v>
      </c>
      <c r="F25" s="53">
        <f t="shared" si="0"/>
        <v>93.3</v>
      </c>
    </row>
    <row r="26" spans="1:6" ht="18.75" customHeight="1">
      <c r="A26" s="95">
        <v>20</v>
      </c>
      <c r="B26" s="12" t="s">
        <v>10</v>
      </c>
      <c r="C26" s="13" t="s">
        <v>35</v>
      </c>
      <c r="D26" s="55">
        <f>D27+D30</f>
        <v>335</v>
      </c>
      <c r="E26" s="55">
        <f>E27+E30</f>
        <v>350.64</v>
      </c>
      <c r="F26" s="56">
        <f t="shared" si="0"/>
        <v>104.7</v>
      </c>
    </row>
    <row r="27" spans="1:6" ht="18.75" customHeight="1">
      <c r="A27" s="95">
        <v>21</v>
      </c>
      <c r="B27" s="12" t="s">
        <v>56</v>
      </c>
      <c r="C27" s="13" t="s">
        <v>80</v>
      </c>
      <c r="D27" s="55">
        <f>D28+D29</f>
        <v>213</v>
      </c>
      <c r="E27" s="55">
        <f>E28+E29</f>
        <v>228.83</v>
      </c>
      <c r="F27" s="56">
        <f t="shared" si="0"/>
        <v>107.4</v>
      </c>
    </row>
    <row r="28" spans="1:6" ht="40.5" customHeight="1">
      <c r="A28" s="96">
        <v>22</v>
      </c>
      <c r="B28" s="16" t="s">
        <v>57</v>
      </c>
      <c r="C28" s="10" t="s">
        <v>85</v>
      </c>
      <c r="D28" s="49">
        <v>213</v>
      </c>
      <c r="E28" s="49">
        <v>228.83</v>
      </c>
      <c r="F28" s="51">
        <f t="shared" si="0"/>
        <v>107.4</v>
      </c>
    </row>
    <row r="29" spans="1:6" ht="40.5" customHeight="1" hidden="1">
      <c r="A29" s="96">
        <v>25</v>
      </c>
      <c r="B29" s="16" t="s">
        <v>186</v>
      </c>
      <c r="C29" s="10" t="s">
        <v>187</v>
      </c>
      <c r="D29" s="49">
        <v>0</v>
      </c>
      <c r="E29" s="49">
        <v>0</v>
      </c>
      <c r="F29" s="51"/>
    </row>
    <row r="30" spans="1:8" ht="16.5" customHeight="1">
      <c r="A30" s="95">
        <v>23</v>
      </c>
      <c r="B30" s="17" t="s">
        <v>58</v>
      </c>
      <c r="C30" s="18" t="s">
        <v>14</v>
      </c>
      <c r="D30" s="50">
        <f>D31</f>
        <v>122</v>
      </c>
      <c r="E30" s="50">
        <f>E31+E32</f>
        <v>121.81</v>
      </c>
      <c r="F30" s="52">
        <f t="shared" si="0"/>
        <v>99.8</v>
      </c>
      <c r="H30" s="97"/>
    </row>
    <row r="31" spans="1:6" ht="29.25" customHeight="1">
      <c r="A31" s="96">
        <v>24</v>
      </c>
      <c r="B31" s="16" t="s">
        <v>116</v>
      </c>
      <c r="C31" s="10" t="s">
        <v>86</v>
      </c>
      <c r="D31" s="49">
        <v>122</v>
      </c>
      <c r="E31" s="49">
        <v>122.19</v>
      </c>
      <c r="F31" s="53">
        <f t="shared" si="0"/>
        <v>100.2</v>
      </c>
    </row>
    <row r="32" spans="1:6" ht="29.25" customHeight="1">
      <c r="A32" s="96">
        <v>25</v>
      </c>
      <c r="B32" s="16" t="s">
        <v>201</v>
      </c>
      <c r="C32" s="10" t="s">
        <v>189</v>
      </c>
      <c r="D32" s="49">
        <v>0</v>
      </c>
      <c r="E32" s="49">
        <v>-0.38</v>
      </c>
      <c r="F32" s="53" t="s">
        <v>182</v>
      </c>
    </row>
    <row r="33" spans="1:6" ht="25.5">
      <c r="A33" s="95">
        <v>26</v>
      </c>
      <c r="B33" s="17" t="s">
        <v>138</v>
      </c>
      <c r="C33" s="18" t="s">
        <v>139</v>
      </c>
      <c r="D33" s="50">
        <f>D34</f>
        <v>-6.6</v>
      </c>
      <c r="E33" s="50">
        <f>E34</f>
        <v>-6.6</v>
      </c>
      <c r="F33" s="52" t="s">
        <v>182</v>
      </c>
    </row>
    <row r="34" spans="1:6" ht="68.25" customHeight="1">
      <c r="A34" s="96">
        <v>27</v>
      </c>
      <c r="B34" s="15" t="s">
        <v>148</v>
      </c>
      <c r="C34" s="10" t="s">
        <v>147</v>
      </c>
      <c r="D34" s="49">
        <v>-6.6</v>
      </c>
      <c r="E34" s="49">
        <v>-6.6</v>
      </c>
      <c r="F34" s="53" t="s">
        <v>182</v>
      </c>
    </row>
    <row r="35" spans="1:6" ht="43.5" customHeight="1">
      <c r="A35" s="95">
        <v>28</v>
      </c>
      <c r="B35" s="19" t="s">
        <v>2</v>
      </c>
      <c r="C35" s="22" t="s">
        <v>87</v>
      </c>
      <c r="D35" s="59">
        <f>D36+D37+D38+D39</f>
        <v>10374.9</v>
      </c>
      <c r="E35" s="59">
        <f>E36+E37+E38+E39</f>
        <v>2151.69</v>
      </c>
      <c r="F35" s="60">
        <f>E35/D35*100</f>
        <v>20.7</v>
      </c>
    </row>
    <row r="36" spans="1:6" ht="47.25" customHeight="1">
      <c r="A36" s="96">
        <v>29</v>
      </c>
      <c r="B36" s="20" t="s">
        <v>117</v>
      </c>
      <c r="C36" s="21" t="s">
        <v>88</v>
      </c>
      <c r="D36" s="57">
        <v>1766</v>
      </c>
      <c r="E36" s="57">
        <v>1683.87</v>
      </c>
      <c r="F36" s="58">
        <f>E36/D36*100</f>
        <v>95.3</v>
      </c>
    </row>
    <row r="37" spans="1:6" ht="45.75" customHeight="1">
      <c r="A37" s="96">
        <v>30</v>
      </c>
      <c r="B37" s="20" t="s">
        <v>118</v>
      </c>
      <c r="C37" s="21" t="s">
        <v>89</v>
      </c>
      <c r="D37" s="57">
        <v>8141</v>
      </c>
      <c r="E37" s="57">
        <v>0</v>
      </c>
      <c r="F37" s="58">
        <f>E37/D37*100</f>
        <v>0</v>
      </c>
    </row>
    <row r="38" spans="1:6" ht="39.75" customHeight="1">
      <c r="A38" s="96">
        <v>31</v>
      </c>
      <c r="B38" s="20" t="s">
        <v>119</v>
      </c>
      <c r="C38" s="21" t="s">
        <v>90</v>
      </c>
      <c r="D38" s="57">
        <v>406.7</v>
      </c>
      <c r="E38" s="57">
        <v>406.62</v>
      </c>
      <c r="F38" s="58">
        <f>E38/D38*100</f>
        <v>100</v>
      </c>
    </row>
    <row r="39" spans="1:6" ht="45" customHeight="1">
      <c r="A39" s="96">
        <v>32</v>
      </c>
      <c r="B39" s="20" t="s">
        <v>120</v>
      </c>
      <c r="C39" s="21" t="s">
        <v>91</v>
      </c>
      <c r="D39" s="57">
        <v>61.2</v>
      </c>
      <c r="E39" s="57">
        <v>61.2</v>
      </c>
      <c r="F39" s="58">
        <f>E39/D39*100</f>
        <v>100</v>
      </c>
    </row>
    <row r="40" spans="1:6" ht="24" customHeight="1">
      <c r="A40" s="95">
        <v>33</v>
      </c>
      <c r="B40" s="12" t="s">
        <v>16</v>
      </c>
      <c r="C40" s="18" t="s">
        <v>92</v>
      </c>
      <c r="D40" s="50">
        <f>D41</f>
        <v>106</v>
      </c>
      <c r="E40" s="50">
        <f>E41</f>
        <v>16.56</v>
      </c>
      <c r="F40" s="52">
        <f aca="true" t="shared" si="1" ref="F40:F67">E40/D40*100</f>
        <v>15.6</v>
      </c>
    </row>
    <row r="41" spans="1:6" ht="34.5" customHeight="1">
      <c r="A41" s="95">
        <v>34</v>
      </c>
      <c r="B41" s="17" t="s">
        <v>59</v>
      </c>
      <c r="C41" s="18" t="s">
        <v>17</v>
      </c>
      <c r="D41" s="50">
        <f>D42+D43+D44</f>
        <v>106</v>
      </c>
      <c r="E41" s="50">
        <f>E42+E43+E44</f>
        <v>16.56</v>
      </c>
      <c r="F41" s="52">
        <f t="shared" si="1"/>
        <v>15.6</v>
      </c>
    </row>
    <row r="42" spans="1:6" ht="30.75" customHeight="1">
      <c r="A42" s="96">
        <v>35</v>
      </c>
      <c r="B42" s="15" t="s">
        <v>60</v>
      </c>
      <c r="C42" s="24" t="s">
        <v>45</v>
      </c>
      <c r="D42" s="49">
        <v>20</v>
      </c>
      <c r="E42" s="49">
        <v>8.01</v>
      </c>
      <c r="F42" s="53">
        <f t="shared" si="1"/>
        <v>40.1</v>
      </c>
    </row>
    <row r="43" spans="1:6" ht="26.25" customHeight="1">
      <c r="A43" s="96">
        <v>36</v>
      </c>
      <c r="B43" s="15" t="s">
        <v>61</v>
      </c>
      <c r="C43" s="24" t="s">
        <v>46</v>
      </c>
      <c r="D43" s="49">
        <v>80</v>
      </c>
      <c r="E43" s="49">
        <v>6.36</v>
      </c>
      <c r="F43" s="51">
        <f t="shared" si="1"/>
        <v>8</v>
      </c>
    </row>
    <row r="44" spans="1:6" ht="23.25" customHeight="1">
      <c r="A44" s="96">
        <v>37</v>
      </c>
      <c r="B44" s="15" t="s">
        <v>62</v>
      </c>
      <c r="C44" s="25" t="s">
        <v>47</v>
      </c>
      <c r="D44" s="49">
        <v>6</v>
      </c>
      <c r="E44" s="49">
        <v>2.19</v>
      </c>
      <c r="F44" s="51">
        <f t="shared" si="1"/>
        <v>36.5</v>
      </c>
    </row>
    <row r="45" spans="1:6" ht="33" customHeight="1">
      <c r="A45" s="95">
        <v>38</v>
      </c>
      <c r="B45" s="12" t="s">
        <v>13</v>
      </c>
      <c r="C45" s="13" t="s">
        <v>93</v>
      </c>
      <c r="D45" s="63">
        <f>D46+D47+D48+D49</f>
        <v>306.65</v>
      </c>
      <c r="E45" s="63">
        <f>E46+E47+E48+E49</f>
        <v>261.21</v>
      </c>
      <c r="F45" s="64">
        <f>E45/D45*100</f>
        <v>85.2</v>
      </c>
    </row>
    <row r="46" spans="1:6" ht="42" customHeight="1">
      <c r="A46" s="96">
        <v>39</v>
      </c>
      <c r="B46" s="15" t="s">
        <v>68</v>
      </c>
      <c r="C46" s="11" t="s">
        <v>94</v>
      </c>
      <c r="D46" s="61">
        <v>210</v>
      </c>
      <c r="E46" s="61">
        <v>164.61</v>
      </c>
      <c r="F46" s="62">
        <f t="shared" si="1"/>
        <v>78.4</v>
      </c>
    </row>
    <row r="47" spans="1:6" ht="42.75" customHeight="1" hidden="1">
      <c r="A47" s="96">
        <v>43</v>
      </c>
      <c r="B47" s="15" t="s">
        <v>40</v>
      </c>
      <c r="C47" s="11" t="s">
        <v>122</v>
      </c>
      <c r="D47" s="61">
        <v>0</v>
      </c>
      <c r="E47" s="61">
        <v>0</v>
      </c>
      <c r="F47" s="62" t="s">
        <v>182</v>
      </c>
    </row>
    <row r="48" spans="1:6" ht="43.5" customHeight="1">
      <c r="A48" s="96">
        <v>40</v>
      </c>
      <c r="B48" s="20" t="s">
        <v>63</v>
      </c>
      <c r="C48" s="11" t="s">
        <v>122</v>
      </c>
      <c r="D48" s="57">
        <v>96.65</v>
      </c>
      <c r="E48" s="57">
        <v>96.6</v>
      </c>
      <c r="F48" s="62">
        <f t="shared" si="1"/>
        <v>99.9</v>
      </c>
    </row>
    <row r="49" spans="1:6" ht="38.25" hidden="1">
      <c r="A49" s="96">
        <v>45</v>
      </c>
      <c r="B49" s="108" t="s">
        <v>190</v>
      </c>
      <c r="C49" s="109" t="s">
        <v>191</v>
      </c>
      <c r="D49" s="61">
        <v>0</v>
      </c>
      <c r="E49" s="61">
        <v>0</v>
      </c>
      <c r="F49" s="62" t="s">
        <v>182</v>
      </c>
    </row>
    <row r="50" spans="1:6" ht="25.5" hidden="1">
      <c r="A50" s="95">
        <v>46</v>
      </c>
      <c r="B50" s="28" t="s">
        <v>25</v>
      </c>
      <c r="C50" s="29" t="s">
        <v>26</v>
      </c>
      <c r="D50" s="59">
        <f>SUM(D51:D51)</f>
        <v>0</v>
      </c>
      <c r="E50" s="59">
        <f>SUM(E51:E51)</f>
        <v>0</v>
      </c>
      <c r="F50" s="60">
        <v>0</v>
      </c>
    </row>
    <row r="51" spans="1:6" ht="85.5" customHeight="1" hidden="1">
      <c r="A51" s="96">
        <v>47</v>
      </c>
      <c r="B51" s="16" t="s">
        <v>51</v>
      </c>
      <c r="C51" s="11" t="s">
        <v>95</v>
      </c>
      <c r="D51" s="49">
        <v>0</v>
      </c>
      <c r="E51" s="49">
        <v>0</v>
      </c>
      <c r="F51" s="62">
        <v>0</v>
      </c>
    </row>
    <row r="52" spans="1:6" ht="16.5" customHeight="1">
      <c r="A52" s="95">
        <v>41</v>
      </c>
      <c r="B52" s="12" t="s">
        <v>3</v>
      </c>
      <c r="C52" s="13" t="s">
        <v>31</v>
      </c>
      <c r="D52" s="50">
        <f>D54+D55+D57+D58+D59+D61+D62+D65+D66+D67</f>
        <v>909.2</v>
      </c>
      <c r="E52" s="50">
        <f>E54+E55+E56+E57+E58+E59+E61+E62+E65+E66+E67+E53</f>
        <v>1382.72</v>
      </c>
      <c r="F52" s="60">
        <f>E52/D52*100</f>
        <v>152.1</v>
      </c>
    </row>
    <row r="53" spans="1:6" ht="102">
      <c r="A53" s="95">
        <v>42</v>
      </c>
      <c r="B53" s="15" t="s">
        <v>252</v>
      </c>
      <c r="C53" s="30" t="s">
        <v>249</v>
      </c>
      <c r="D53" s="50"/>
      <c r="E53" s="54">
        <v>0.05</v>
      </c>
      <c r="F53" s="58"/>
    </row>
    <row r="54" spans="1:6" ht="58.5" customHeight="1">
      <c r="A54" s="96">
        <v>43</v>
      </c>
      <c r="B54" s="3" t="s">
        <v>65</v>
      </c>
      <c r="C54" s="26" t="s">
        <v>96</v>
      </c>
      <c r="D54" s="66">
        <v>25</v>
      </c>
      <c r="E54" s="66">
        <v>32.4</v>
      </c>
      <c r="F54" s="58">
        <f t="shared" si="1"/>
        <v>129.6</v>
      </c>
    </row>
    <row r="55" spans="1:6" ht="58.5" customHeight="1">
      <c r="A55" s="96">
        <v>44</v>
      </c>
      <c r="B55" s="16" t="s">
        <v>131</v>
      </c>
      <c r="C55" s="26" t="s">
        <v>98</v>
      </c>
      <c r="D55" s="66">
        <v>204</v>
      </c>
      <c r="E55" s="66">
        <v>215.28</v>
      </c>
      <c r="F55" s="58">
        <f>E55/D55*100</f>
        <v>105.5</v>
      </c>
    </row>
    <row r="56" spans="1:6" ht="58.5" customHeight="1">
      <c r="A56" s="96">
        <v>45</v>
      </c>
      <c r="B56" s="16" t="s">
        <v>131</v>
      </c>
      <c r="C56" s="26" t="s">
        <v>98</v>
      </c>
      <c r="D56" s="66">
        <v>0</v>
      </c>
      <c r="E56" s="66">
        <v>0.6</v>
      </c>
      <c r="F56" s="58"/>
    </row>
    <row r="57" spans="1:6" ht="48.75" customHeight="1">
      <c r="A57" s="96">
        <v>46</v>
      </c>
      <c r="B57" s="16" t="s">
        <v>131</v>
      </c>
      <c r="C57" s="26" t="s">
        <v>98</v>
      </c>
      <c r="D57" s="66">
        <v>275</v>
      </c>
      <c r="E57" s="66">
        <v>699.83</v>
      </c>
      <c r="F57" s="58">
        <f t="shared" si="1"/>
        <v>254.5</v>
      </c>
    </row>
    <row r="58" spans="1:6" ht="59.25" customHeight="1">
      <c r="A58" s="96">
        <v>47</v>
      </c>
      <c r="B58" s="3" t="s">
        <v>64</v>
      </c>
      <c r="C58" s="41" t="s">
        <v>97</v>
      </c>
      <c r="D58" s="54">
        <v>216.2</v>
      </c>
      <c r="E58" s="54">
        <v>236.64</v>
      </c>
      <c r="F58" s="58">
        <f t="shared" si="1"/>
        <v>109.5</v>
      </c>
    </row>
    <row r="59" spans="1:6" ht="41.25" customHeight="1">
      <c r="A59" s="96">
        <v>48</v>
      </c>
      <c r="B59" s="3" t="s">
        <v>143</v>
      </c>
      <c r="C59" s="26" t="s">
        <v>142</v>
      </c>
      <c r="D59" s="66">
        <v>49</v>
      </c>
      <c r="E59" s="66">
        <v>57.42</v>
      </c>
      <c r="F59" s="58">
        <f t="shared" si="1"/>
        <v>117.2</v>
      </c>
    </row>
    <row r="60" spans="1:6" ht="56.25" customHeight="1" hidden="1">
      <c r="A60" s="96">
        <v>54</v>
      </c>
      <c r="B60" s="16" t="s">
        <v>144</v>
      </c>
      <c r="C60" s="26" t="s">
        <v>145</v>
      </c>
      <c r="D60" s="65"/>
      <c r="E60" s="65"/>
      <c r="F60" s="58" t="e">
        <f t="shared" si="1"/>
        <v>#DIV/0!</v>
      </c>
    </row>
    <row r="61" spans="1:6" ht="56.25" customHeight="1">
      <c r="A61" s="96">
        <v>49</v>
      </c>
      <c r="B61" s="16" t="s">
        <v>240</v>
      </c>
      <c r="C61" s="26" t="s">
        <v>241</v>
      </c>
      <c r="D61" s="65">
        <v>20</v>
      </c>
      <c r="E61" s="65">
        <v>20</v>
      </c>
      <c r="F61" s="58">
        <f>E61/D61*100</f>
        <v>100</v>
      </c>
    </row>
    <row r="62" spans="1:6" ht="76.5">
      <c r="A62" s="96">
        <v>50</v>
      </c>
      <c r="B62" s="16" t="s">
        <v>177</v>
      </c>
      <c r="C62" s="26" t="s">
        <v>174</v>
      </c>
      <c r="D62" s="65">
        <v>4</v>
      </c>
      <c r="E62" s="65">
        <v>4.5</v>
      </c>
      <c r="F62" s="58">
        <f t="shared" si="1"/>
        <v>112.5</v>
      </c>
    </row>
    <row r="63" spans="1:6" ht="25.5" hidden="1">
      <c r="A63" s="95">
        <v>57</v>
      </c>
      <c r="B63" s="17" t="s">
        <v>194</v>
      </c>
      <c r="C63" s="27" t="s">
        <v>196</v>
      </c>
      <c r="D63" s="63">
        <v>0</v>
      </c>
      <c r="E63" s="63">
        <f>E64</f>
        <v>0</v>
      </c>
      <c r="F63" s="58" t="e">
        <f t="shared" si="1"/>
        <v>#DIV/0!</v>
      </c>
    </row>
    <row r="64" spans="1:6" ht="41.25" customHeight="1" hidden="1">
      <c r="A64" s="96">
        <v>58</v>
      </c>
      <c r="B64" s="16" t="s">
        <v>195</v>
      </c>
      <c r="C64" s="41" t="s">
        <v>197</v>
      </c>
      <c r="D64" s="65">
        <v>0</v>
      </c>
      <c r="E64" s="65">
        <v>0</v>
      </c>
      <c r="F64" s="58" t="e">
        <f t="shared" si="1"/>
        <v>#DIV/0!</v>
      </c>
    </row>
    <row r="65" spans="1:6" ht="41.25" customHeight="1">
      <c r="A65" s="96">
        <v>51</v>
      </c>
      <c r="B65" s="98" t="s">
        <v>224</v>
      </c>
      <c r="C65" s="41" t="s">
        <v>225</v>
      </c>
      <c r="D65" s="65">
        <v>30</v>
      </c>
      <c r="E65" s="65">
        <v>30</v>
      </c>
      <c r="F65" s="58">
        <f t="shared" si="1"/>
        <v>100</v>
      </c>
    </row>
    <row r="66" spans="1:6" ht="41.25" customHeight="1">
      <c r="A66" s="96">
        <v>52</v>
      </c>
      <c r="B66" s="98" t="s">
        <v>224</v>
      </c>
      <c r="C66" s="41" t="s">
        <v>225</v>
      </c>
      <c r="D66" s="65">
        <v>6</v>
      </c>
      <c r="E66" s="65">
        <v>6</v>
      </c>
      <c r="F66" s="58">
        <f t="shared" si="1"/>
        <v>100</v>
      </c>
    </row>
    <row r="67" spans="1:6" ht="41.25" customHeight="1">
      <c r="A67" s="96">
        <v>53</v>
      </c>
      <c r="B67" s="98" t="s">
        <v>226</v>
      </c>
      <c r="C67" s="99" t="s">
        <v>227</v>
      </c>
      <c r="D67" s="65">
        <v>80</v>
      </c>
      <c r="E67" s="65">
        <v>80</v>
      </c>
      <c r="F67" s="58">
        <f t="shared" si="1"/>
        <v>100</v>
      </c>
    </row>
    <row r="68" spans="1:6" ht="21" customHeight="1">
      <c r="A68" s="96">
        <v>54</v>
      </c>
      <c r="B68" s="28" t="s">
        <v>4</v>
      </c>
      <c r="C68" s="27" t="s">
        <v>32</v>
      </c>
      <c r="D68" s="59">
        <f>D69+D72+D80+D92+D95+D97+D100</f>
        <v>273244.12</v>
      </c>
      <c r="E68" s="59">
        <f>E69+E72+E80+E92+D95+E97+E100</f>
        <v>271314.1</v>
      </c>
      <c r="F68" s="60">
        <f aca="true" t="shared" si="2" ref="F68:F99">E68/D68*100</f>
        <v>99.3</v>
      </c>
    </row>
    <row r="69" spans="1:6" ht="28.5" customHeight="1">
      <c r="A69" s="96">
        <v>55</v>
      </c>
      <c r="B69" s="12" t="s">
        <v>5</v>
      </c>
      <c r="C69" s="13" t="s">
        <v>36</v>
      </c>
      <c r="D69" s="50">
        <f>D70+D71</f>
        <v>46035</v>
      </c>
      <c r="E69" s="50">
        <f>E70+E71</f>
        <v>46035</v>
      </c>
      <c r="F69" s="52">
        <f t="shared" si="2"/>
        <v>100</v>
      </c>
    </row>
    <row r="70" spans="1:6" ht="52.5" customHeight="1">
      <c r="A70" s="96">
        <v>56</v>
      </c>
      <c r="B70" s="16" t="s">
        <v>162</v>
      </c>
      <c r="C70" s="10" t="s">
        <v>151</v>
      </c>
      <c r="D70" s="54">
        <f>8191+4441</f>
        <v>12632</v>
      </c>
      <c r="E70" s="54">
        <v>12632</v>
      </c>
      <c r="F70" s="51">
        <f>E70/D70*100</f>
        <v>100</v>
      </c>
    </row>
    <row r="71" spans="1:6" ht="38.25">
      <c r="A71" s="96">
        <v>57</v>
      </c>
      <c r="B71" s="3" t="s">
        <v>163</v>
      </c>
      <c r="C71" s="26" t="s">
        <v>52</v>
      </c>
      <c r="D71" s="66">
        <v>33403</v>
      </c>
      <c r="E71" s="66">
        <v>33403</v>
      </c>
      <c r="F71" s="62">
        <f t="shared" si="2"/>
        <v>100</v>
      </c>
    </row>
    <row r="72" spans="1:6" ht="40.5" customHeight="1">
      <c r="A72" s="96">
        <v>58</v>
      </c>
      <c r="B72" s="12" t="s">
        <v>192</v>
      </c>
      <c r="C72" s="13" t="s">
        <v>99</v>
      </c>
      <c r="D72" s="50">
        <f>D74+D75+D76+D79</f>
        <v>95351.7</v>
      </c>
      <c r="E72" s="50">
        <f>E74+E75+E76+E79</f>
        <v>95351.7</v>
      </c>
      <c r="F72" s="52">
        <f t="shared" si="2"/>
        <v>100</v>
      </c>
    </row>
    <row r="73" spans="1:6" ht="60" customHeight="1" hidden="1">
      <c r="A73" s="96">
        <v>51</v>
      </c>
      <c r="B73" s="15" t="s">
        <v>175</v>
      </c>
      <c r="C73" s="30" t="s">
        <v>176</v>
      </c>
      <c r="D73" s="54">
        <v>0</v>
      </c>
      <c r="E73" s="54">
        <v>0</v>
      </c>
      <c r="F73" s="58"/>
    </row>
    <row r="74" spans="1:6" ht="46.5" customHeight="1">
      <c r="A74" s="96">
        <v>59</v>
      </c>
      <c r="B74" s="3" t="s">
        <v>164</v>
      </c>
      <c r="C74" s="10" t="s">
        <v>100</v>
      </c>
      <c r="D74" s="54">
        <v>3424</v>
      </c>
      <c r="E74" s="54">
        <v>3424</v>
      </c>
      <c r="F74" s="58">
        <f aca="true" t="shared" si="3" ref="F74:F80">E74/D74*100</f>
        <v>100</v>
      </c>
    </row>
    <row r="75" spans="1:6" ht="60.75" customHeight="1">
      <c r="A75" s="96">
        <v>60</v>
      </c>
      <c r="B75" s="3" t="s">
        <v>164</v>
      </c>
      <c r="C75" s="10" t="s">
        <v>101</v>
      </c>
      <c r="D75" s="54">
        <v>88889</v>
      </c>
      <c r="E75" s="54">
        <v>88889</v>
      </c>
      <c r="F75" s="58">
        <f t="shared" si="3"/>
        <v>100</v>
      </c>
    </row>
    <row r="76" spans="1:8" ht="84.75" customHeight="1">
      <c r="A76" s="96">
        <v>61</v>
      </c>
      <c r="B76" s="3" t="s">
        <v>164</v>
      </c>
      <c r="C76" s="10" t="s">
        <v>206</v>
      </c>
      <c r="D76" s="54">
        <v>2272.5</v>
      </c>
      <c r="E76" s="54">
        <v>2272.5</v>
      </c>
      <c r="F76" s="58">
        <f t="shared" si="3"/>
        <v>100</v>
      </c>
      <c r="H76" s="31"/>
    </row>
    <row r="77" spans="1:8" ht="89.25" hidden="1">
      <c r="A77" s="96">
        <v>69</v>
      </c>
      <c r="B77" s="3" t="s">
        <v>154</v>
      </c>
      <c r="C77" s="10" t="s">
        <v>202</v>
      </c>
      <c r="D77" s="54">
        <v>0</v>
      </c>
      <c r="E77" s="54">
        <v>0</v>
      </c>
      <c r="F77" s="58" t="e">
        <f t="shared" si="3"/>
        <v>#DIV/0!</v>
      </c>
      <c r="H77" s="31"/>
    </row>
    <row r="78" spans="1:8" ht="51" hidden="1">
      <c r="A78" s="96">
        <v>52</v>
      </c>
      <c r="B78" s="3" t="s">
        <v>229</v>
      </c>
      <c r="C78" s="10" t="s">
        <v>228</v>
      </c>
      <c r="D78" s="54"/>
      <c r="E78" s="54">
        <v>0</v>
      </c>
      <c r="F78" s="58" t="e">
        <f t="shared" si="3"/>
        <v>#DIV/0!</v>
      </c>
      <c r="H78" s="31"/>
    </row>
    <row r="79" spans="1:8" ht="63.75">
      <c r="A79" s="96">
        <v>62</v>
      </c>
      <c r="B79" s="3" t="s">
        <v>164</v>
      </c>
      <c r="C79" s="10" t="s">
        <v>250</v>
      </c>
      <c r="D79" s="54">
        <v>766.2</v>
      </c>
      <c r="E79" s="54">
        <v>766.2</v>
      </c>
      <c r="F79" s="58">
        <f t="shared" si="3"/>
        <v>100</v>
      </c>
      <c r="H79" s="31"/>
    </row>
    <row r="80" spans="1:6" ht="33.75" customHeight="1">
      <c r="A80" s="95">
        <v>63</v>
      </c>
      <c r="B80" s="19" t="s">
        <v>193</v>
      </c>
      <c r="C80" s="22" t="s">
        <v>102</v>
      </c>
      <c r="D80" s="67">
        <f>D81+D82+D83+D84+D85+D86+D87+D88+D89+D90+D91+D94</f>
        <v>127093</v>
      </c>
      <c r="E80" s="67">
        <f>E81+E82+E83+E84+E85+E86+E87+E88+E89+E90+E91+E94</f>
        <v>125162.98</v>
      </c>
      <c r="F80" s="68">
        <f t="shared" si="3"/>
        <v>98.5</v>
      </c>
    </row>
    <row r="81" spans="1:6" ht="58.5" customHeight="1">
      <c r="A81" s="96">
        <v>64</v>
      </c>
      <c r="B81" s="3" t="s">
        <v>165</v>
      </c>
      <c r="C81" s="26" t="s">
        <v>104</v>
      </c>
      <c r="D81" s="57">
        <v>1579</v>
      </c>
      <c r="E81" s="57">
        <v>1469.5</v>
      </c>
      <c r="F81" s="58">
        <f t="shared" si="2"/>
        <v>93.1</v>
      </c>
    </row>
    <row r="82" spans="1:6" ht="66.75" customHeight="1">
      <c r="A82" s="96">
        <v>65</v>
      </c>
      <c r="B82" s="3" t="s">
        <v>166</v>
      </c>
      <c r="C82" s="26" t="s">
        <v>103</v>
      </c>
      <c r="D82" s="66">
        <v>226.4</v>
      </c>
      <c r="E82" s="66">
        <v>224.4</v>
      </c>
      <c r="F82" s="62">
        <f t="shared" si="2"/>
        <v>99.1</v>
      </c>
    </row>
    <row r="83" spans="1:6" ht="53.25" customHeight="1">
      <c r="A83" s="96">
        <v>66</v>
      </c>
      <c r="B83" s="3" t="s">
        <v>219</v>
      </c>
      <c r="C83" s="26" t="s">
        <v>209</v>
      </c>
      <c r="D83" s="66">
        <v>25.6</v>
      </c>
      <c r="E83" s="66">
        <v>25.6</v>
      </c>
      <c r="F83" s="62">
        <f t="shared" si="2"/>
        <v>100</v>
      </c>
    </row>
    <row r="84" spans="1:6" ht="48" customHeight="1">
      <c r="A84" s="96">
        <v>67</v>
      </c>
      <c r="B84" s="3" t="s">
        <v>167</v>
      </c>
      <c r="C84" s="26" t="s">
        <v>105</v>
      </c>
      <c r="D84" s="66">
        <v>1104</v>
      </c>
      <c r="E84" s="66">
        <v>1011.4</v>
      </c>
      <c r="F84" s="62">
        <f t="shared" si="2"/>
        <v>91.6</v>
      </c>
    </row>
    <row r="85" spans="1:6" ht="60.75" customHeight="1">
      <c r="A85" s="96">
        <v>68</v>
      </c>
      <c r="B85" s="3" t="s">
        <v>168</v>
      </c>
      <c r="C85" s="26" t="s">
        <v>106</v>
      </c>
      <c r="D85" s="66">
        <v>106.4</v>
      </c>
      <c r="E85" s="66">
        <v>106.4</v>
      </c>
      <c r="F85" s="62">
        <f t="shared" si="2"/>
        <v>100</v>
      </c>
    </row>
    <row r="86" spans="1:6" ht="83.25" customHeight="1">
      <c r="A86" s="96">
        <v>69</v>
      </c>
      <c r="B86" s="3" t="s">
        <v>168</v>
      </c>
      <c r="C86" s="26" t="s">
        <v>107</v>
      </c>
      <c r="D86" s="66">
        <v>15643</v>
      </c>
      <c r="E86" s="66">
        <v>13933.6</v>
      </c>
      <c r="F86" s="62">
        <f t="shared" si="2"/>
        <v>89.1</v>
      </c>
    </row>
    <row r="87" spans="1:6" ht="96.75" customHeight="1">
      <c r="A87" s="96">
        <v>70</v>
      </c>
      <c r="B87" s="3" t="s">
        <v>168</v>
      </c>
      <c r="C87" s="26" t="s">
        <v>108</v>
      </c>
      <c r="D87" s="66">
        <v>0.1</v>
      </c>
      <c r="E87" s="66">
        <v>0.1</v>
      </c>
      <c r="F87" s="62">
        <f t="shared" si="2"/>
        <v>100</v>
      </c>
    </row>
    <row r="88" spans="1:6" ht="96.75" customHeight="1" hidden="1">
      <c r="A88" s="96">
        <v>60</v>
      </c>
      <c r="B88" s="3" t="s">
        <v>168</v>
      </c>
      <c r="C88" s="26" t="s">
        <v>207</v>
      </c>
      <c r="D88" s="66"/>
      <c r="E88" s="66">
        <v>0</v>
      </c>
      <c r="F88" s="62" t="e">
        <f t="shared" si="2"/>
        <v>#DIV/0!</v>
      </c>
    </row>
    <row r="89" spans="1:6" ht="69" customHeight="1">
      <c r="A89" s="96">
        <v>71</v>
      </c>
      <c r="B89" s="3" t="s">
        <v>168</v>
      </c>
      <c r="C89" s="26" t="s">
        <v>133</v>
      </c>
      <c r="D89" s="66">
        <v>201.5</v>
      </c>
      <c r="E89" s="66">
        <v>189.41</v>
      </c>
      <c r="F89" s="62">
        <f t="shared" si="2"/>
        <v>94</v>
      </c>
    </row>
    <row r="90" spans="1:6" ht="111" customHeight="1">
      <c r="A90" s="96">
        <v>72</v>
      </c>
      <c r="B90" s="3" t="s">
        <v>169</v>
      </c>
      <c r="C90" s="26" t="s">
        <v>109</v>
      </c>
      <c r="D90" s="66">
        <v>56734.1</v>
      </c>
      <c r="E90" s="66">
        <v>56734.1</v>
      </c>
      <c r="F90" s="62">
        <f t="shared" si="2"/>
        <v>100</v>
      </c>
    </row>
    <row r="91" spans="1:6" ht="66" customHeight="1">
      <c r="A91" s="96">
        <v>73</v>
      </c>
      <c r="B91" s="3" t="s">
        <v>169</v>
      </c>
      <c r="C91" s="26" t="s">
        <v>110</v>
      </c>
      <c r="D91" s="66">
        <v>51462.6</v>
      </c>
      <c r="E91" s="66">
        <v>51462.6</v>
      </c>
      <c r="F91" s="62">
        <f t="shared" si="2"/>
        <v>100</v>
      </c>
    </row>
    <row r="92" spans="1:6" ht="24.75" customHeight="1" hidden="1">
      <c r="A92" s="95">
        <v>70</v>
      </c>
      <c r="B92" s="12" t="s">
        <v>53</v>
      </c>
      <c r="C92" s="18" t="s">
        <v>8</v>
      </c>
      <c r="D92" s="50">
        <f>D93</f>
        <v>0</v>
      </c>
      <c r="E92" s="50">
        <f>E93</f>
        <v>0</v>
      </c>
      <c r="F92" s="62" t="e">
        <f t="shared" si="2"/>
        <v>#DIV/0!</v>
      </c>
    </row>
    <row r="93" spans="1:6" ht="25.5" hidden="1">
      <c r="A93" s="96">
        <v>82</v>
      </c>
      <c r="B93" s="15" t="s">
        <v>204</v>
      </c>
      <c r="C93" s="30" t="s">
        <v>203</v>
      </c>
      <c r="D93" s="69">
        <v>0</v>
      </c>
      <c r="E93" s="69">
        <v>0</v>
      </c>
      <c r="F93" s="62" t="e">
        <f t="shared" si="2"/>
        <v>#DIV/0!</v>
      </c>
    </row>
    <row r="94" spans="1:6" ht="38.25">
      <c r="A94" s="96">
        <v>74</v>
      </c>
      <c r="B94" s="15" t="s">
        <v>230</v>
      </c>
      <c r="C94" s="30" t="s">
        <v>231</v>
      </c>
      <c r="D94" s="69">
        <v>10.3</v>
      </c>
      <c r="E94" s="69">
        <v>5.87</v>
      </c>
      <c r="F94" s="62">
        <f t="shared" si="2"/>
        <v>57</v>
      </c>
    </row>
    <row r="95" spans="1:6" ht="25.5">
      <c r="A95" s="96">
        <v>75</v>
      </c>
      <c r="B95" s="12" t="s">
        <v>53</v>
      </c>
      <c r="C95" s="18" t="s">
        <v>8</v>
      </c>
      <c r="D95" s="114">
        <f>D96</f>
        <v>2852.4</v>
      </c>
      <c r="E95" s="114">
        <f>E96</f>
        <v>2852.4</v>
      </c>
      <c r="F95" s="60">
        <f t="shared" si="2"/>
        <v>100</v>
      </c>
    </row>
    <row r="96" spans="1:6" ht="25.5">
      <c r="A96" s="96">
        <v>76</v>
      </c>
      <c r="B96" s="15" t="s">
        <v>232</v>
      </c>
      <c r="C96" s="30" t="s">
        <v>203</v>
      </c>
      <c r="D96" s="69">
        <v>2852.4</v>
      </c>
      <c r="E96" s="69">
        <v>2852.4</v>
      </c>
      <c r="F96" s="62">
        <f t="shared" si="2"/>
        <v>100</v>
      </c>
    </row>
    <row r="97" spans="1:6" ht="82.5" customHeight="1">
      <c r="A97" s="95">
        <v>77</v>
      </c>
      <c r="B97" s="12" t="s">
        <v>123</v>
      </c>
      <c r="C97" s="29" t="s">
        <v>124</v>
      </c>
      <c r="D97" s="63">
        <f>D98</f>
        <v>5436.57</v>
      </c>
      <c r="E97" s="63">
        <f>E98</f>
        <v>5436.57</v>
      </c>
      <c r="F97" s="60">
        <f t="shared" si="2"/>
        <v>100</v>
      </c>
    </row>
    <row r="98" spans="1:6" ht="43.5" customHeight="1">
      <c r="A98" s="95">
        <v>78</v>
      </c>
      <c r="B98" s="12" t="s">
        <v>127</v>
      </c>
      <c r="C98" s="29" t="s">
        <v>126</v>
      </c>
      <c r="D98" s="61">
        <f>D99</f>
        <v>5436.57</v>
      </c>
      <c r="E98" s="61">
        <f>E99</f>
        <v>5436.57</v>
      </c>
      <c r="F98" s="58">
        <f t="shared" si="2"/>
        <v>100</v>
      </c>
    </row>
    <row r="99" spans="1:6" ht="37.5" customHeight="1">
      <c r="A99" s="96">
        <v>79</v>
      </c>
      <c r="B99" s="15" t="s">
        <v>132</v>
      </c>
      <c r="C99" s="21" t="s">
        <v>128</v>
      </c>
      <c r="D99" s="61">
        <v>5436.57</v>
      </c>
      <c r="E99" s="61">
        <v>5436.57</v>
      </c>
      <c r="F99" s="58">
        <f t="shared" si="2"/>
        <v>100</v>
      </c>
    </row>
    <row r="100" spans="1:6" ht="43.5" customHeight="1">
      <c r="A100" s="95">
        <v>80</v>
      </c>
      <c r="B100" s="28" t="s">
        <v>111</v>
      </c>
      <c r="C100" s="29" t="s">
        <v>112</v>
      </c>
      <c r="D100" s="63">
        <f>SUM(D101:D105)</f>
        <v>-3524.55</v>
      </c>
      <c r="E100" s="63">
        <f>SUM(E101:E105)</f>
        <v>-3524.55</v>
      </c>
      <c r="F100" s="64">
        <f aca="true" t="shared" si="4" ref="F100:F106">E100/D100*100</f>
        <v>100</v>
      </c>
    </row>
    <row r="101" spans="1:6" ht="72.75" customHeight="1">
      <c r="A101" s="96">
        <v>81</v>
      </c>
      <c r="B101" s="20" t="s">
        <v>220</v>
      </c>
      <c r="C101" s="21" t="s">
        <v>211</v>
      </c>
      <c r="D101" s="65">
        <v>-132.3</v>
      </c>
      <c r="E101" s="65">
        <v>-132.3</v>
      </c>
      <c r="F101" s="70">
        <f t="shared" si="4"/>
        <v>100</v>
      </c>
    </row>
    <row r="102" spans="1:6" ht="44.25" customHeight="1">
      <c r="A102" s="96">
        <v>82</v>
      </c>
      <c r="B102" s="20" t="s">
        <v>221</v>
      </c>
      <c r="C102" s="21" t="s">
        <v>213</v>
      </c>
      <c r="D102" s="65">
        <v>-26.23</v>
      </c>
      <c r="E102" s="65">
        <v>-26.23</v>
      </c>
      <c r="F102" s="70">
        <f t="shared" si="4"/>
        <v>100</v>
      </c>
    </row>
    <row r="103" spans="1:6" ht="44.25" customHeight="1">
      <c r="A103" s="96">
        <v>83</v>
      </c>
      <c r="B103" s="20" t="s">
        <v>222</v>
      </c>
      <c r="C103" s="21" t="s">
        <v>215</v>
      </c>
      <c r="D103" s="65">
        <v>-74.13</v>
      </c>
      <c r="E103" s="65">
        <v>-74.13</v>
      </c>
      <c r="F103" s="70">
        <f t="shared" si="4"/>
        <v>100</v>
      </c>
    </row>
    <row r="104" spans="1:6" ht="54.75" customHeight="1">
      <c r="A104" s="96">
        <v>84</v>
      </c>
      <c r="B104" s="20" t="s">
        <v>223</v>
      </c>
      <c r="C104" s="21" t="s">
        <v>217</v>
      </c>
      <c r="D104" s="65">
        <v>-1.66</v>
      </c>
      <c r="E104" s="65">
        <v>-1.66</v>
      </c>
      <c r="F104" s="70">
        <f t="shared" si="4"/>
        <v>100</v>
      </c>
    </row>
    <row r="105" spans="1:6" ht="48.75" customHeight="1">
      <c r="A105" s="96">
        <v>85</v>
      </c>
      <c r="B105" s="20" t="s">
        <v>170</v>
      </c>
      <c r="C105" s="21" t="s">
        <v>218</v>
      </c>
      <c r="D105" s="65">
        <v>-3290.23</v>
      </c>
      <c r="E105" s="65">
        <v>-3290.23</v>
      </c>
      <c r="F105" s="70">
        <f t="shared" si="4"/>
        <v>100</v>
      </c>
    </row>
    <row r="106" spans="1:6" ht="26.25" customHeight="1">
      <c r="A106" s="95">
        <v>86</v>
      </c>
      <c r="B106" s="28" t="s">
        <v>19</v>
      </c>
      <c r="C106" s="29" t="s">
        <v>37</v>
      </c>
      <c r="D106" s="59">
        <f>D6+D68</f>
        <v>396570.33</v>
      </c>
      <c r="E106" s="59">
        <f>E6+E68</f>
        <v>403188.3</v>
      </c>
      <c r="F106" s="60">
        <f t="shared" si="4"/>
        <v>101.7</v>
      </c>
    </row>
    <row r="107" ht="12.75" customHeight="1">
      <c r="A107" s="110"/>
    </row>
    <row r="108" spans="1:5" s="46" customFormat="1" ht="16.5" customHeight="1">
      <c r="A108" s="110"/>
      <c r="B108" s="121" t="s">
        <v>255</v>
      </c>
      <c r="C108" s="121"/>
      <c r="D108" s="121"/>
      <c r="E108" s="45"/>
    </row>
    <row r="109" spans="1:5" s="46" customFormat="1" ht="11.25" customHeight="1">
      <c r="A109" s="111"/>
      <c r="D109" s="45"/>
      <c r="E109" s="45"/>
    </row>
    <row r="110" spans="1:5" s="46" customFormat="1" ht="16.5">
      <c r="A110" s="111"/>
      <c r="B110" s="46" t="s">
        <v>237</v>
      </c>
      <c r="C110" s="112"/>
      <c r="D110" s="45"/>
      <c r="E110" s="45"/>
    </row>
  </sheetData>
  <sheetProtection/>
  <mergeCells count="4">
    <mergeCell ref="C1:F1"/>
    <mergeCell ref="A2:F2"/>
    <mergeCell ref="D3:F3"/>
    <mergeCell ref="B108:D108"/>
  </mergeCells>
  <printOptions horizontalCentered="1"/>
  <pageMargins left="0.9448818897637796" right="0.1968503937007874" top="0.6692913385826772" bottom="0.2755905511811024" header="0.2755905511811024" footer="0.31496062992125984"/>
  <pageSetup fitToHeight="4"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2019-02-28T05:18:34Z</cp:lastPrinted>
  <dcterms:created xsi:type="dcterms:W3CDTF">2005-12-22T03:48:52Z</dcterms:created>
  <dcterms:modified xsi:type="dcterms:W3CDTF">2019-02-28T05:20:24Z</dcterms:modified>
  <cp:category/>
  <cp:version/>
  <cp:contentType/>
  <cp:contentStatus/>
</cp:coreProperties>
</file>