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<sst xmlns="http://schemas.openxmlformats.org/spreadsheetml/2006/main" count="1111" uniqueCount="378">
  <si>
    <t>Приложение  № 5</t>
  </si>
  <si>
    <t xml:space="preserve">к решению Думы городского округа </t>
  </si>
  <si>
    <t>от 20 декабря 2023 г. №</t>
  </si>
  <si>
    <t xml:space="preserve">«Об утверждении  бюджета городского </t>
  </si>
  <si>
    <t>округа ЗАТО Свободный на 2024 год</t>
  </si>
  <si>
    <t>и плановый период 2025 и 2026 годов»</t>
  </si>
  <si>
    <t xml:space="preserve"> Свод расходов бюджета городского округа ЗАТО Свободный </t>
  </si>
  <si>
    <t>на 2024-2026 годы по разделам, подразделам, целевым статьям</t>
  </si>
  <si>
    <t>видам расходов бюджета</t>
  </si>
  <si>
    <t>тыс. руб.</t>
  </si>
  <si>
    <t>Номер строки</t>
  </si>
  <si>
    <t>Наименование раздела, подраздела, целевой статьи или вида расхода</t>
  </si>
  <si>
    <t xml:space="preserve">Код раздела, подраздела классификации расходов  бюджета  </t>
  </si>
  <si>
    <t xml:space="preserve">Код целевой статьи   классификации расходов  бюджета  </t>
  </si>
  <si>
    <t>Код вида  расходов  классификации расходов бюджета</t>
  </si>
  <si>
    <t>Общегосударственные вопросы</t>
  </si>
  <si>
    <t>01 00</t>
  </si>
  <si>
    <t>00 000 00000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</si>
  <si>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</si>
  <si>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</si>
  <si>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</si>
  <si>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Муниципальная программа "Совершенствование социально-экономической политики и эффективности муниципального управления</t>
  </si>
  <si>
    <t>03 000 00000</t>
  </si>
  <si>
    <t xml:space="preserve">Подпрограмма "Реализация и развитие муниципального управления» </t>
  </si>
  <si>
    <t>03 301 00000</t>
  </si>
  <si>
    <t>Глава муниципального образования</t>
  </si>
  <si>
    <t>03 301 21100</t>
  </si>
  <si>
    <t>Расходы на выплаты персоналу  государственных (муниципальных) органов</t>
  </si>
  <si>
    <t xml:space="preserve">01 02 </t>
  </si>
  <si>
    <t>120</t>
  </si>
  <si>
    <t>Иные закупки товаров, работ и услуг для 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</si>
  <si>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</si>
  <si>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</si>
  <si>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</si>
  <si>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>01 03</t>
  </si>
  <si>
    <t>03 302 00000</t>
  </si>
  <si>
    <t>Центральный аппарат</t>
  </si>
  <si>
    <t>03 302 21200</t>
  </si>
  <si>
    <t>Уплата налогов, сборов и иных платежей</t>
  </si>
  <si>
    <t>03 304 00000</t>
  </si>
  <si>
    <t>Депутаты представительного органа муниципального образования</t>
  </si>
  <si>
    <t>03 304 21300</t>
  </si>
  <si>
    <t xml:space="preserve">Функционирование Правительства Российской Федерации, высших исполнительных органов субъектов Российской Федерации, местных администраций </t>
  </si>
  <si>
    <t>01 04</t>
  </si>
  <si>
    <t>Муниципальная программа "Совершенствование социально-экономической политики и эффективности муниципального управления»</t>
  </si>
  <si>
    <t xml:space="preserve">01 04 </t>
  </si>
  <si>
    <t>Судебная система</t>
  </si>
  <si>
    <t>01 05</t>
  </si>
  <si>
    <t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</si>
  <si>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70 018 51200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</si>
  <si>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</si>
  <si>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</si>
  <si>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03 302 21000</t>
  </si>
  <si>
    <t>03 303 00000</t>
  </si>
  <si>
    <t>Председатель Контрольного органа</t>
  </si>
  <si>
    <t>03 303 21400</t>
  </si>
  <si>
    <t>Резервные фонды</t>
  </si>
  <si>
    <t>01 11</t>
  </si>
  <si>
    <t>Резервные фонды местных администраций</t>
  </si>
  <si>
    <t>70 005 20705</t>
  </si>
  <si>
    <t>Резервные средства</t>
  </si>
  <si>
    <t>870</t>
  </si>
  <si>
    <t>Другие общегосударственные вопросы</t>
  </si>
  <si>
    <t>01 13</t>
  </si>
  <si>
    <t>Муниципальная программа "Совершенствование социально-экономической политики и эффективности муниципального управления"</t>
  </si>
  <si>
    <t xml:space="preserve">01 13 </t>
  </si>
  <si>
    <t>000 </t>
  </si>
  <si>
    <t>Подпрограмма "Управление муниципальной собственностью"</t>
  </si>
  <si>
    <t>03 200 00000</t>
  </si>
  <si>
    <t>Иные закупки товаров, работ и услуг для  обеспечения государственных (муниципальных) нужд (БТИ,охрана)</t>
  </si>
  <si>
    <t>03 200 20110</t>
  </si>
  <si>
    <t>Исполнение судебных актов</t>
  </si>
  <si>
    <t>03 200 20360</t>
  </si>
  <si>
    <t>830</t>
  </si>
  <si>
    <t>03 300 00000</t>
  </si>
  <si>
    <r>
      <rPr>
        <sz val="10"/>
        <rFont val="Times New Roman"/>
        <family val="1"/>
      </rPr>
      <t xml:space="preserve">Безвозмездные перечисления текущего характера сектора государственного управления ( иные цели) </t>
    </r>
    <r>
      <rPr>
        <b/>
        <sz val="10"/>
        <rFont val="Times New Roman"/>
        <family val="1"/>
      </rPr>
      <t>ДК</t>
    </r>
  </si>
  <si>
    <t>0113</t>
  </si>
  <si>
    <t>03 300 20011</t>
  </si>
  <si>
    <t>610</t>
  </si>
  <si>
    <t>Выполнение других обязательств государства</t>
  </si>
  <si>
    <t>70 006 20180</t>
  </si>
  <si>
    <t>Социальные выплаты гражданам, кроме публичных нормативных выплат</t>
  </si>
  <si>
    <t>320</t>
  </si>
  <si>
    <t>70 003 20130</t>
  </si>
  <si>
    <t>850</t>
  </si>
  <si>
    <t>Подпрограмма "Создание условий для обеспечения выполнения функций органами местного самоуправления"</t>
  </si>
  <si>
    <t>03 400 00000</t>
  </si>
  <si>
    <t>Административно-хозяйственная служба</t>
  </si>
  <si>
    <t>03 400 20093</t>
  </si>
  <si>
    <t>Расходы на выплаты персоналу  казенных учреждений</t>
  </si>
  <si>
    <t>110</t>
  </si>
  <si>
    <t>Служба муниципального заказа</t>
  </si>
  <si>
    <t>03 400 20094</t>
  </si>
  <si>
    <t>Субвенции местным бюджетам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</si>
  <si>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70 010 41100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</si>
  <si>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</si>
  <si>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70 011 41200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</si>
  <si>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</si>
  <si>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</si>
  <si>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</si>
  <si>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</si>
  <si>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</si>
  <si>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02 03</t>
  </si>
  <si>
    <t>70 012 51180</t>
  </si>
  <si>
    <t>Национальная безопасность и правоохранительная деятельность</t>
  </si>
  <si>
    <t>03 00</t>
  </si>
  <si>
    <t xml:space="preserve">Муниципальная программа "Безопасный город" </t>
  </si>
  <si>
    <t>03 10</t>
  </si>
  <si>
    <t>11 000 00000</t>
  </si>
  <si>
    <t>Подпрограмма "Развитие гражданской обороны"</t>
  </si>
  <si>
    <t>11 100 00000</t>
  </si>
  <si>
    <t>11 100 20218</t>
  </si>
  <si>
    <t>Подпрограмма "Защита населения от чрезвычайных ситуаций природного и техногенного характера"</t>
  </si>
  <si>
    <t>11 200 00000</t>
  </si>
  <si>
    <t>11 200 20791</t>
  </si>
  <si>
    <t>11 200 20517</t>
  </si>
  <si>
    <t>Подпрограмма "Обеспечение пожарной безопасности"</t>
  </si>
  <si>
    <t>11 300 00000</t>
  </si>
  <si>
    <t>11 300 20505</t>
  </si>
  <si>
    <t>Другие вопросы в области национальной безопасности и правоохранительной деятельности</t>
  </si>
  <si>
    <t>03 14</t>
  </si>
  <si>
    <t>Подпрограмма "Профилактика правонарушений"</t>
  </si>
  <si>
    <t>11 400 00000</t>
  </si>
  <si>
    <t>11 400 20517</t>
  </si>
  <si>
    <t>Подпрограмма "Профилактика безопасности дорожного движения"</t>
  </si>
  <si>
    <t>11 500 00000</t>
  </si>
  <si>
    <t>11 500 20315</t>
  </si>
  <si>
    <t>Подпрограмма "Профилактика терроризма, экстремизма и гармонизации межэтнических отношений"</t>
  </si>
  <si>
    <t>11 600 00000</t>
  </si>
  <si>
    <t>11 600 20517</t>
  </si>
  <si>
    <t>Национальная  экономика</t>
  </si>
  <si>
    <t>04 00</t>
  </si>
  <si>
    <t>Сельское хозяйство и рыболовство</t>
  </si>
  <si>
    <t>04 05</t>
  </si>
  <si>
    <t>Программа "Развитие городского хозяйства"</t>
  </si>
  <si>
    <t>46 000 00000</t>
  </si>
  <si>
    <t>Подпрограмма "Формирование современной городской среды"</t>
  </si>
  <si>
    <t>46 300 00000</t>
  </si>
  <si>
    <t>Иные закупки товаров, работ и услуг для  обеспечения государственных (муниципальных) нужд (предупреждение и ликвидация болезней животных)</t>
  </si>
  <si>
    <t>46 300 42П10</t>
  </si>
  <si>
    <t>Иные закупки товаров, работ и услуг для  обеспечения государственных (муниципальных) нужд (отлов животных)</t>
  </si>
  <si>
    <t>46 300 42П00</t>
  </si>
  <si>
    <t>Водное хозяйство</t>
  </si>
  <si>
    <t>04 06</t>
  </si>
  <si>
    <t>Муниципальная программа "Безопасный город"</t>
  </si>
  <si>
    <t>11 200 20280</t>
  </si>
  <si>
    <t>Муниципальная программа "Развитие городского хозяйства"</t>
  </si>
  <si>
    <t>04 09</t>
  </si>
  <si>
    <t>Подпрограмма "Развитие дорожной деятельности"</t>
  </si>
  <si>
    <t>46 400 00000</t>
  </si>
  <si>
    <t>46 400 20360</t>
  </si>
  <si>
    <t>46 400 20315</t>
  </si>
  <si>
    <t>04 12</t>
  </si>
  <si>
    <t>Подпрограмма "Развитие субъектов малого и среднего предпринимательства"</t>
  </si>
  <si>
    <t>03 100 00000</t>
  </si>
  <si>
    <t>03 100 20501</t>
  </si>
  <si>
    <t>Жилищно-коммунальное хозяйство</t>
  </si>
  <si>
    <t>05 00</t>
  </si>
  <si>
    <t xml:space="preserve">Жилищное хозяйство </t>
  </si>
  <si>
    <t>05 01</t>
  </si>
  <si>
    <t xml:space="preserve">05 01 </t>
  </si>
  <si>
    <t>Подпрограмма "Обеспечение качества условий проживания населения и улучшение жилищных условий"</t>
  </si>
  <si>
    <t>46 100 00000</t>
  </si>
  <si>
    <t>Иные закупки товаров, работ и услуг для  обеспечения государственных (муниципальных) нужд (перечисления на счет Регионального оператора)</t>
  </si>
  <si>
    <t>46 100 20096</t>
  </si>
  <si>
    <t>Иные закупки товаров, работ и услуг для  обеспечения государственных (муниципальных) нужд  (капремонт жилого фонда)</t>
  </si>
  <si>
    <t>46 100 20350</t>
  </si>
  <si>
    <t>46 100 20360</t>
  </si>
  <si>
    <t xml:space="preserve">Коммунальное хозяйство </t>
  </si>
  <si>
    <t>05 02</t>
  </si>
  <si>
    <t>Подпрограмма "Развитие коммунальной инфраструктуры"</t>
  </si>
  <si>
    <t>46 200 00000</t>
  </si>
  <si>
    <t xml:space="preserve">Иные закупки товаров, работ и услуг для  обеспечения государственных (муниципальных) нужд </t>
  </si>
  <si>
    <t>46 200 20351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</si>
  <si>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</si>
  <si>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</si>
  <si>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Бюджетные инвестиции (строительство очистных сооружений местный бюджет)</t>
  </si>
  <si>
    <t>46 200 20352</t>
  </si>
  <si>
    <t>410</t>
  </si>
  <si>
    <t>46 200 20360</t>
  </si>
  <si>
    <t>Бюджетные инвестиции (субсидия на реализацию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водоснабжения)</t>
  </si>
  <si>
    <t>0502</t>
  </si>
  <si>
    <t>46 200 42110</t>
  </si>
  <si>
    <t>46 200 S2110</t>
  </si>
  <si>
    <t>Бюджетные инвестиции (строительство очистных сооружений фед бюджет)</t>
  </si>
  <si>
    <t>46 200 50101</t>
  </si>
  <si>
    <t>Подпрограмма "Энергосбережение и повышение энергоэффективности систем коммунальной инфраструктуры"</t>
  </si>
  <si>
    <t>46 500 00000</t>
  </si>
  <si>
    <t>Бюджетные инвестиции (Модернизация системы уличного освещения городского округа ЗАТО Свободный)</t>
  </si>
  <si>
    <t>46 500 42Б00</t>
  </si>
  <si>
    <t>46 500 S2Б00</t>
  </si>
  <si>
    <t xml:space="preserve">Благоустройство </t>
  </si>
  <si>
    <t>05 03</t>
  </si>
  <si>
    <t>Подпрограмма "Формирование современ- ной городской среды"</t>
  </si>
  <si>
    <t>46 300 20600</t>
  </si>
  <si>
    <t>Иные выплаты текущего характера физическим лицам</t>
  </si>
  <si>
    <t>350</t>
  </si>
  <si>
    <t>46 300 20360</t>
  </si>
  <si>
    <t>Другие вопросы в области жилищно-коммунального хозяйства</t>
  </si>
  <si>
    <t>05 05</t>
  </si>
  <si>
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</si>
  <si>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0505</t>
  </si>
  <si>
    <t>70 013 42700</t>
  </si>
  <si>
    <t>Образование</t>
  </si>
  <si>
    <t>07 00</t>
  </si>
  <si>
    <t>Муниципальная программа "Развитие образования в городском округе ЗАТО Свободный"</t>
  </si>
  <si>
    <t>12 000 00000</t>
  </si>
  <si>
    <t>Подпрограмма "Развитие дошкольного образования в городском округе ЗАТО Свободный"</t>
  </si>
  <si>
    <t>07 01</t>
  </si>
  <si>
    <t>12 100 00000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</si>
  <si>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</si>
  <si>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12 100 45100</t>
  </si>
  <si>
    <t>Субсидии бюджетным учреждениям</t>
  </si>
  <si>
    <t>12 100 45110</t>
  </si>
  <si>
    <t>12 100 45120</t>
  </si>
  <si>
    <t>Обеспечение деятельности подведомственных учреждений</t>
  </si>
  <si>
    <t>12 100 20420</t>
  </si>
  <si>
    <t>Присмотр и уход за детьми, детьми-инвалидами, детьми-сиротами и детьми, оставшимися без попечения родителей</t>
  </si>
  <si>
    <t>12 100 20422</t>
  </si>
  <si>
    <t xml:space="preserve">Субсидии бюджетным учреждениям </t>
  </si>
  <si>
    <t>Проведение антитеррористических мероприятий</t>
  </si>
  <si>
    <t>12 100 20430</t>
  </si>
  <si>
    <t>Общее образование</t>
  </si>
  <si>
    <t>07 02</t>
  </si>
  <si>
    <t>Подпрограмма "Развитие общего образования в городском округе ЗАТО Свободный"</t>
  </si>
  <si>
    <t>12 200 00000</t>
  </si>
  <si>
    <t>12 200 20421</t>
  </si>
  <si>
    <t>12 200 20430</t>
  </si>
  <si>
    <t>Осуществление мероприятий по организации питания в  муниципальных общеобразовательных учреждениях</t>
  </si>
  <si>
    <t>12 200 S5400</t>
  </si>
  <si>
    <t>12 200 45400</t>
  </si>
  <si>
    <t>Создание в образовательных организациях условий для организации горячего питания обучающимся</t>
  </si>
  <si>
    <t>12 200 05410</t>
  </si>
  <si>
    <t>12 200 45410</t>
  </si>
  <si>
    <t>12 200 S5410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</si>
  <si>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</si>
  <si>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0702</t>
  </si>
  <si>
    <t>12 200 45300</t>
  </si>
  <si>
    <t>12 200 45310</t>
  </si>
  <si>
    <t>12 200 45320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</si>
  <si>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</si>
  <si>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12 200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</si>
  <si>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</t>
  </si>
  <si>
    <t>12 200 53030</t>
  </si>
  <si>
    <t>12 200 L3030</t>
  </si>
  <si>
    <t>Подпрограмма "Развитие дополнительного образования в городском округе ЗАТО Свободный"</t>
  </si>
  <si>
    <t>07 03</t>
  </si>
  <si>
    <t>12 300 00000</t>
  </si>
  <si>
    <t>12 300 20423</t>
  </si>
  <si>
    <t xml:space="preserve">Внедрение механизмов инициативного бюджетирования </t>
  </si>
  <si>
    <t>12 300 03100</t>
  </si>
  <si>
    <t>12 300 S3100</t>
  </si>
  <si>
    <t>Молодежная политика и оздоровление детей</t>
  </si>
  <si>
    <t>07 07</t>
  </si>
  <si>
    <t>Муниципальная программа "Развитие культуры, спорта и молодежной политики в городском округе ЗАТО Свободный"</t>
  </si>
  <si>
    <t>14 000 00000</t>
  </si>
  <si>
    <t>Подпрограмма "Реализация молодежной политики в городском округе ЗАТО Свободный"</t>
  </si>
  <si>
    <t>14 300 20400</t>
  </si>
  <si>
    <t>14 300 20431</t>
  </si>
  <si>
    <t>Создание и обеспечение деятельности молодёжных «коворкинг-центров»</t>
  </si>
  <si>
    <t>0707</t>
  </si>
  <si>
    <t>14 300 08600</t>
  </si>
  <si>
    <t>14 300 48600</t>
  </si>
  <si>
    <t>14 300 S8600</t>
  </si>
  <si>
    <t>Подпрограмма "Патриотическое воспитание детей и молодежи городского округа ЗАТО Свободный"</t>
  </si>
  <si>
    <t>14 400 00000</t>
  </si>
  <si>
    <t>Субсидии бюджетным учреждениям на иные цели (Организация военно-патриотического воспитания и допризывной подготовки молодых граждан)</t>
  </si>
  <si>
    <t>14 400 48700</t>
  </si>
  <si>
    <t>14 400 S8700</t>
  </si>
  <si>
    <t>Иные закупки товаров, работ и услуг для  обеспечения государственных (муниципальных) нужд (Организация военно-патриотического воспитания и допризывной подготовки молодых граждан)</t>
  </si>
  <si>
    <t>14 400 20509</t>
  </si>
  <si>
    <t xml:space="preserve">Другие вопросы в области образования" </t>
  </si>
  <si>
    <t>07 09</t>
  </si>
  <si>
    <t xml:space="preserve">Создание в образовательных организациях условий для получения детьми-инвалидами качественного образования </t>
  </si>
  <si>
    <t>12 200 05070</t>
  </si>
  <si>
    <t>12 200 45070</t>
  </si>
  <si>
    <t>12 200 S5070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</si>
  <si>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</si>
  <si>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12 2EB 51790</t>
  </si>
  <si>
    <t>Подпрограмма "Отдых и оздоровление детей городского округа ЗАТО Свободный"</t>
  </si>
  <si>
    <t>12 500 00000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</si>
  <si>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</t>
  </si>
  <si>
    <t>12 500 45500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</si>
  <si>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</si>
  <si>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12 500 45600</t>
  </si>
  <si>
    <t>12 500 S5600</t>
  </si>
  <si>
    <t>Подпрограмма "Другие вопросы в области образования городского округа ЗАТО Свободный"</t>
  </si>
  <si>
    <t>12 400 00000</t>
  </si>
  <si>
    <t>12  400 20436</t>
  </si>
  <si>
    <t>08 00</t>
  </si>
  <si>
    <t>Подпрограмма "Развитие культуры в городском округе ЗАТО Свободный"</t>
  </si>
  <si>
    <t>08 01</t>
  </si>
  <si>
    <t>14 100 00000</t>
  </si>
  <si>
    <t>14 100 20440</t>
  </si>
  <si>
    <t>14 100 20450</t>
  </si>
  <si>
    <t>14 100 20360</t>
  </si>
  <si>
    <t>Модернизация библиотек в части комплектования книжных фондов на условиях софинансирования из федерального бюджета</t>
  </si>
  <si>
    <t>0801</t>
  </si>
  <si>
    <t>14 100 L5190</t>
  </si>
  <si>
    <t xml:space="preserve"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  </t>
  </si>
  <si>
    <t>14 100 06100</t>
  </si>
  <si>
    <t>14 100 S6192</t>
  </si>
  <si>
    <t>14 100 46192</t>
  </si>
  <si>
    <t>Здравоохранение</t>
  </si>
  <si>
    <t>09 00</t>
  </si>
  <si>
    <t>Муниципальная программа "Укрепление общественного здоровья на территории городского округа ЗАТО Свободный»</t>
  </si>
  <si>
    <t>09 07</t>
  </si>
  <si>
    <t>13 000 00000</t>
  </si>
  <si>
    <t>Подпрограмма "Профилактика ВИЧ-инфекции</t>
  </si>
  <si>
    <t>13 100 00000</t>
  </si>
  <si>
    <t>13 100 20508</t>
  </si>
  <si>
    <t>Подпрограмма "Профилактика туберкулеза"</t>
  </si>
  <si>
    <t>13 200 00000</t>
  </si>
  <si>
    <t>13 200 20507</t>
  </si>
  <si>
    <t>Подпрограмма "Профилактика незаконного потребления и оборота наркотических средств и психотропных веществ, наркомании»</t>
  </si>
  <si>
    <t>13 300 00000</t>
  </si>
  <si>
    <t>13 300 20503</t>
  </si>
  <si>
    <t>Подпрограмма  "Профилактика иных заболеваний"</t>
  </si>
  <si>
    <t>13 400 00000</t>
  </si>
  <si>
    <t>13 400 20510</t>
  </si>
  <si>
    <t>Подпрограмма "Профилактика алкогольной и табачной зависимости"</t>
  </si>
  <si>
    <t>0907</t>
  </si>
  <si>
    <t>13 500 00000</t>
  </si>
  <si>
    <t>13 500 20504</t>
  </si>
  <si>
    <t>Подпрограмма "Формирование здорового образа жизни"</t>
  </si>
  <si>
    <t>13 600 00000</t>
  </si>
  <si>
    <t>13 600 20506</t>
  </si>
  <si>
    <t>Социальная политика</t>
  </si>
  <si>
    <t>10 00</t>
  </si>
  <si>
    <t>Пенсионное обеспечение</t>
  </si>
  <si>
    <t xml:space="preserve">10 01 </t>
  </si>
  <si>
    <t>030 307 20190</t>
  </si>
  <si>
    <t>Публичные нормативные выплаты гражданам</t>
  </si>
  <si>
    <t>03 307 20190</t>
  </si>
  <si>
    <t>310</t>
  </si>
  <si>
    <t>Социальное обеспечение населения</t>
  </si>
  <si>
    <t>10 03</t>
  </si>
  <si>
    <t xml:space="preserve">Субвенции местным бюджетам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</t>
  </si>
  <si>
    <t>70 014 52500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</si>
  <si>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</si>
  <si>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70 008 49100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</si>
  <si>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</si>
  <si>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70 009 49200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</si>
  <si>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взноса на капитальный ремонт общего имущества в многоквартирном доме</t>
  </si>
  <si>
    <t>70 017 R4620</t>
  </si>
  <si>
    <t>Программа «Обеспечение жильем молодых семей на территории городского округа ЗАТО Свободный на 2023-2030 годы»</t>
  </si>
  <si>
    <t>15 100 L4970</t>
  </si>
  <si>
    <t xml:space="preserve">Осуществление мероприятий по организации питания в  муниципальных общеобразовательных учреждениях </t>
  </si>
  <si>
    <t>10 04</t>
  </si>
  <si>
    <t>Другие вопросы в области социальной политики</t>
  </si>
  <si>
    <t>10 06</t>
  </si>
  <si>
    <t>Муниципальная программа "Поддержка социально ориентированных некоммерческих организаций в городском округе ЗАТО Свободный до 2029 года"</t>
  </si>
  <si>
    <t>15 200 00000</t>
  </si>
  <si>
    <t>Субсидии некоммерческим организациям</t>
  </si>
  <si>
    <t>15 200 20100</t>
  </si>
  <si>
    <t>630</t>
  </si>
  <si>
    <t>70 000 00000</t>
  </si>
  <si>
    <t>00</t>
  </si>
  <si>
    <t>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</si>
  <si>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Физическая культура и спорт</t>
  </si>
  <si>
    <t>11 00</t>
  </si>
  <si>
    <t>11 01</t>
  </si>
  <si>
    <t>12 300 20360</t>
  </si>
  <si>
    <t>12 300 20430</t>
  </si>
  <si>
    <t>Программа "Развитие культуры, спорта и молодежной политики в городском округе ЗАТО Свободный"</t>
  </si>
  <si>
    <t>11 02</t>
  </si>
  <si>
    <t>Подпрограмма "Развитие физической культуры и спорта"</t>
  </si>
  <si>
    <t>14 200 00000</t>
  </si>
  <si>
    <t>14 200 20512</t>
  </si>
  <si>
    <t>Реализация мероприятий по поэтапному внедрению Всероссийского физкультурно-оздоровительного комплекса "Готов к труду и обороне"</t>
  </si>
  <si>
    <t>1102</t>
  </si>
  <si>
    <t>14 2Р5 48Г00</t>
  </si>
  <si>
    <t>14 2Р5 S8Г00</t>
  </si>
  <si>
    <t>Средства массовой информации</t>
  </si>
  <si>
    <t>12 00</t>
  </si>
  <si>
    <t>12 04</t>
  </si>
  <si>
    <t>03 300 20457</t>
  </si>
  <si>
    <t>ВСЕГО 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</si>
</sst>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#,##0.0"/>
    <numFmt numFmtId="168" formatCode="#,##0.00"/>
    <numFmt numFmtId="169" formatCode="0.0"/>
  </numFmts>
  <fonts count="16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7">
    <xf numFmtId="164" fontId="0" fillId="0" borderId="0" xfId="0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center" vertical="top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Border="1" applyAlignment="1">
      <alignment horizontal="right" vertical="center" wrapText="1"/>
    </xf>
    <xf numFmtId="164" fontId="5" fillId="0" borderId="0" xfId="0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center"/>
    </xf>
    <xf numFmtId="164" fontId="7" fillId="0" borderId="0" xfId="0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justify"/>
    </xf>
    <xf numFmtId="164" fontId="3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 vertical="top"/>
    </xf>
    <xf numFmtId="164" fontId="2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164" fontId="8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4" fontId="6" fillId="0" borderId="1" xfId="0" applyFont="1" applyFill="1" applyBorder="1" applyAlignment="1">
      <alignment horizontal="justify" vertical="top" wrapText="1"/>
    </xf>
    <xf numFmtId="164" fontId="6" fillId="0" borderId="1" xfId="0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/>
    </xf>
    <xf numFmtId="164" fontId="10" fillId="0" borderId="1" xfId="0" applyFont="1" applyFill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center"/>
    </xf>
    <xf numFmtId="164" fontId="10" fillId="0" borderId="1" xfId="0" applyFont="1" applyFill="1" applyBorder="1" applyAlignment="1">
      <alignment horizontal="left" wrapText="1"/>
    </xf>
    <xf numFmtId="164" fontId="10" fillId="0" borderId="1" xfId="0" applyFont="1" applyFill="1" applyBorder="1" applyAlignment="1">
      <alignment horizontal="justify" vertical="top" wrapText="1"/>
    </xf>
    <xf numFmtId="164" fontId="11" fillId="0" borderId="1" xfId="0" applyFont="1" applyFill="1" applyBorder="1" applyAlignment="1">
      <alignment horizontal="justify" vertical="top" wrapText="1"/>
    </xf>
    <xf numFmtId="164" fontId="2" fillId="0" borderId="1" xfId="0" applyFont="1" applyFill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167" fontId="11" fillId="0" borderId="2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right"/>
    </xf>
    <xf numFmtId="164" fontId="2" fillId="0" borderId="0" xfId="0" applyFont="1" applyFill="1" applyAlignment="1">
      <alignment horizontal="justify"/>
    </xf>
    <xf numFmtId="166" fontId="10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right"/>
    </xf>
    <xf numFmtId="164" fontId="10" fillId="0" borderId="1" xfId="0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7" fontId="11" fillId="0" borderId="3" xfId="0" applyNumberFormat="1" applyFont="1" applyFill="1" applyBorder="1" applyAlignment="1">
      <alignment/>
    </xf>
    <xf numFmtId="164" fontId="11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7" fontId="10" fillId="0" borderId="1" xfId="0" applyNumberFormat="1" applyFont="1" applyFill="1" applyBorder="1" applyAlignment="1">
      <alignment horizontal="right"/>
    </xf>
    <xf numFmtId="164" fontId="11" fillId="0" borderId="1" xfId="0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right" vertical="center"/>
    </xf>
    <xf numFmtId="167" fontId="11" fillId="0" borderId="4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center" wrapText="1"/>
    </xf>
    <xf numFmtId="164" fontId="2" fillId="0" borderId="0" xfId="0" applyFont="1" applyAlignment="1">
      <alignment horizontal="justify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vertical="center"/>
    </xf>
    <xf numFmtId="164" fontId="10" fillId="0" borderId="1" xfId="0" applyFont="1" applyFill="1" applyBorder="1" applyAlignment="1">
      <alignment wrapText="1"/>
    </xf>
    <xf numFmtId="164" fontId="10" fillId="0" borderId="1" xfId="0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10" fillId="0" borderId="1" xfId="0" applyFont="1" applyBorder="1" applyAlignment="1">
      <alignment wrapText="1"/>
    </xf>
    <xf numFmtId="167" fontId="6" fillId="0" borderId="1" xfId="0" applyNumberFormat="1" applyFont="1" applyFill="1" applyBorder="1" applyAlignment="1">
      <alignment wrapText="1"/>
    </xf>
    <xf numFmtId="167" fontId="11" fillId="0" borderId="2" xfId="0" applyNumberFormat="1" applyFont="1" applyFill="1" applyBorder="1" applyAlignment="1">
      <alignment wrapText="1"/>
    </xf>
    <xf numFmtId="164" fontId="12" fillId="0" borderId="1" xfId="0" applyFont="1" applyFill="1" applyBorder="1" applyAlignment="1">
      <alignment horizontal="left" vertical="top" wrapText="1"/>
    </xf>
    <xf numFmtId="164" fontId="11" fillId="0" borderId="2" xfId="0" applyFont="1" applyFill="1" applyBorder="1" applyAlignment="1">
      <alignment horizontal="center" wrapText="1"/>
    </xf>
    <xf numFmtId="167" fontId="11" fillId="0" borderId="1" xfId="0" applyNumberFormat="1" applyFont="1" applyFill="1" applyBorder="1" applyAlignment="1">
      <alignment wrapText="1"/>
    </xf>
    <xf numFmtId="166" fontId="1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wrapText="1"/>
    </xf>
    <xf numFmtId="164" fontId="10" fillId="0" borderId="1" xfId="0" applyNumberFormat="1" applyFont="1" applyFill="1" applyBorder="1" applyAlignment="1">
      <alignment horizontal="justify" vertical="top" wrapText="1"/>
    </xf>
    <xf numFmtId="166" fontId="11" fillId="0" borderId="2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wrapText="1"/>
    </xf>
    <xf numFmtId="164" fontId="2" fillId="0" borderId="1" xfId="0" applyFont="1" applyFill="1" applyBorder="1" applyAlignment="1">
      <alignment horizontal="justify" vertical="top" wrapText="1"/>
    </xf>
    <xf numFmtId="164" fontId="6" fillId="0" borderId="1" xfId="0" applyFont="1" applyBorder="1" applyAlignment="1">
      <alignment wrapText="1"/>
    </xf>
    <xf numFmtId="164" fontId="2" fillId="0" borderId="0" xfId="0" applyFont="1" applyAlignment="1">
      <alignment horizontal="justify"/>
    </xf>
    <xf numFmtId="164" fontId="2" fillId="0" borderId="1" xfId="0" applyFont="1" applyBorder="1" applyAlignment="1">
      <alignment horizontal="justify" vertical="top" wrapText="1"/>
    </xf>
    <xf numFmtId="164" fontId="11" fillId="0" borderId="1" xfId="0" applyFont="1" applyBorder="1" applyAlignment="1">
      <alignment wrapText="1"/>
    </xf>
    <xf numFmtId="166" fontId="11" fillId="0" borderId="1" xfId="0" applyNumberFormat="1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7" fontId="11" fillId="0" borderId="1" xfId="0" applyNumberFormat="1" applyFont="1" applyFill="1" applyBorder="1" applyAlignment="1">
      <alignment wrapText="1"/>
    </xf>
    <xf numFmtId="164" fontId="10" fillId="0" borderId="2" xfId="0" applyFont="1" applyFill="1" applyBorder="1" applyAlignment="1">
      <alignment vertical="center" wrapText="1"/>
    </xf>
    <xf numFmtId="164" fontId="10" fillId="0" borderId="2" xfId="0" applyFont="1" applyFill="1" applyBorder="1" applyAlignment="1">
      <alignment horizontal="center" wrapText="1"/>
    </xf>
    <xf numFmtId="166" fontId="10" fillId="0" borderId="2" xfId="0" applyNumberFormat="1" applyFont="1" applyFill="1" applyBorder="1" applyAlignment="1">
      <alignment horizontal="center" wrapText="1"/>
    </xf>
    <xf numFmtId="168" fontId="10" fillId="0" borderId="2" xfId="0" applyNumberFormat="1" applyFont="1" applyFill="1" applyBorder="1" applyAlignment="1">
      <alignment horizontal="right"/>
    </xf>
    <xf numFmtId="167" fontId="10" fillId="0" borderId="2" xfId="0" applyNumberFormat="1" applyFont="1" applyFill="1" applyBorder="1" applyAlignment="1">
      <alignment horizontal="right"/>
    </xf>
    <xf numFmtId="164" fontId="11" fillId="0" borderId="2" xfId="0" applyFont="1" applyFill="1" applyBorder="1" applyAlignment="1">
      <alignment horizontal="left" vertical="top" wrapText="1"/>
    </xf>
    <xf numFmtId="164" fontId="10" fillId="0" borderId="1" xfId="0" applyNumberFormat="1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/>
    </xf>
    <xf numFmtId="164" fontId="10" fillId="0" borderId="2" xfId="0" applyFont="1" applyFill="1" applyBorder="1" applyAlignment="1">
      <alignment horizontal="center"/>
    </xf>
    <xf numFmtId="167" fontId="10" fillId="0" borderId="2" xfId="0" applyNumberFormat="1" applyFont="1" applyFill="1" applyBorder="1" applyAlignment="1">
      <alignment/>
    </xf>
    <xf numFmtId="164" fontId="11" fillId="0" borderId="2" xfId="0" applyFont="1" applyFill="1" applyBorder="1" applyAlignment="1">
      <alignment horizontal="center"/>
    </xf>
    <xf numFmtId="164" fontId="10" fillId="0" borderId="2" xfId="0" applyFont="1" applyFill="1" applyBorder="1" applyAlignment="1">
      <alignment horizontal="left" vertical="top" wrapText="1"/>
    </xf>
    <xf numFmtId="166" fontId="10" fillId="0" borderId="2" xfId="0" applyNumberFormat="1" applyFont="1" applyFill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 wrapText="1"/>
    </xf>
    <xf numFmtId="164" fontId="10" fillId="0" borderId="0" xfId="0" applyFont="1" applyAlignment="1">
      <alignment wrapText="1"/>
    </xf>
    <xf numFmtId="164" fontId="10" fillId="0" borderId="1" xfId="0" applyFont="1" applyFill="1" applyBorder="1" applyAlignment="1">
      <alignment vertical="center" wrapText="1"/>
    </xf>
    <xf numFmtId="166" fontId="10" fillId="0" borderId="1" xfId="0" applyNumberFormat="1" applyFont="1" applyBorder="1" applyAlignment="1">
      <alignment horizontal="center" wrapText="1"/>
    </xf>
    <xf numFmtId="164" fontId="10" fillId="0" borderId="2" xfId="0" applyFont="1" applyFill="1" applyBorder="1" applyAlignment="1">
      <alignment horizontal="justify" vertical="top" wrapText="1"/>
    </xf>
    <xf numFmtId="164" fontId="11" fillId="0" borderId="2" xfId="0" applyFont="1" applyFill="1" applyBorder="1" applyAlignment="1">
      <alignment horizontal="justify" vertical="top" wrapText="1"/>
    </xf>
    <xf numFmtId="166" fontId="11" fillId="0" borderId="3" xfId="0" applyNumberFormat="1" applyFont="1" applyFill="1" applyBorder="1" applyAlignment="1">
      <alignment horizontal="center" wrapText="1"/>
    </xf>
    <xf numFmtId="164" fontId="12" fillId="0" borderId="1" xfId="0" applyFont="1" applyFill="1" applyBorder="1" applyAlignment="1">
      <alignment vertical="center" wrapText="1"/>
    </xf>
    <xf numFmtId="166" fontId="11" fillId="0" borderId="1" xfId="0" applyNumberFormat="1" applyFont="1" applyBorder="1" applyAlignment="1">
      <alignment horizontal="center" wrapText="1"/>
    </xf>
    <xf numFmtId="167" fontId="11" fillId="0" borderId="1" xfId="0" applyNumberFormat="1" applyFont="1" applyFill="1" applyBorder="1" applyAlignment="1">
      <alignment/>
    </xf>
    <xf numFmtId="164" fontId="12" fillId="0" borderId="5" xfId="0" applyFont="1" applyFill="1" applyBorder="1" applyAlignment="1">
      <alignment vertical="center" wrapText="1"/>
    </xf>
    <xf numFmtId="167" fontId="10" fillId="0" borderId="3" xfId="0" applyNumberFormat="1" applyFont="1" applyFill="1" applyBorder="1" applyAlignment="1">
      <alignment/>
    </xf>
    <xf numFmtId="166" fontId="11" fillId="0" borderId="2" xfId="0" applyNumberFormat="1" applyFont="1" applyBorder="1" applyAlignment="1">
      <alignment horizontal="center"/>
    </xf>
    <xf numFmtId="166" fontId="11" fillId="0" borderId="2" xfId="0" applyNumberFormat="1" applyFont="1" applyBorder="1" applyAlignment="1">
      <alignment horizontal="center" wrapText="1"/>
    </xf>
    <xf numFmtId="166" fontId="12" fillId="0" borderId="2" xfId="0" applyNumberFormat="1" applyFont="1" applyFill="1" applyBorder="1" applyAlignment="1">
      <alignment horizontal="center" wrapText="1"/>
    </xf>
    <xf numFmtId="167" fontId="11" fillId="0" borderId="4" xfId="0" applyNumberFormat="1" applyFont="1" applyFill="1" applyBorder="1" applyAlignment="1">
      <alignment/>
    </xf>
    <xf numFmtId="167" fontId="10" fillId="0" borderId="0" xfId="0" applyNumberFormat="1" applyFont="1" applyFill="1" applyBorder="1" applyAlignment="1">
      <alignment/>
    </xf>
    <xf numFmtId="164" fontId="14" fillId="0" borderId="0" xfId="0" applyFont="1" applyFill="1" applyAlignment="1">
      <alignment/>
    </xf>
    <xf numFmtId="167" fontId="11" fillId="0" borderId="0" xfId="0" applyNumberFormat="1" applyFont="1" applyFill="1" applyBorder="1" applyAlignment="1">
      <alignment/>
    </xf>
    <xf numFmtId="164" fontId="0" fillId="0" borderId="0" xfId="0" applyFill="1" applyAlignment="1">
      <alignment wrapText="1"/>
    </xf>
    <xf numFmtId="164" fontId="0" fillId="0" borderId="0" xfId="0" applyFont="1" applyFill="1" applyAlignment="1">
      <alignment/>
    </xf>
    <xf numFmtId="169" fontId="11" fillId="0" borderId="2" xfId="0" applyNumberFormat="1" applyFont="1" applyFill="1" applyBorder="1" applyAlignment="1">
      <alignment/>
    </xf>
    <xf numFmtId="167" fontId="10" fillId="0" borderId="6" xfId="0" applyNumberFormat="1" applyFont="1" applyFill="1" applyBorder="1" applyAlignment="1">
      <alignment/>
    </xf>
    <xf numFmtId="167" fontId="11" fillId="0" borderId="6" xfId="0" applyNumberFormat="1" applyFont="1" applyFill="1" applyBorder="1" applyAlignment="1">
      <alignment/>
    </xf>
    <xf numFmtId="164" fontId="11" fillId="0" borderId="1" xfId="0" applyFont="1" applyBorder="1" applyAlignment="1">
      <alignment horizontal="left" vertical="center" wrapText="1"/>
    </xf>
    <xf numFmtId="164" fontId="2" fillId="0" borderId="0" xfId="0" applyFont="1" applyFill="1" applyAlignment="1">
      <alignment vertical="top"/>
    </xf>
    <xf numFmtId="164" fontId="15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trova\Desktop\&#1076;&#1086;&#1082;&#1091;&#1084;&#1077;&#1085;&#1090;&#1099;\&#1041;&#1102;&#1076;&#1078;&#1077;&#1090;\2024\1%20&#1095;&#1090;&#1077;&#1085;&#1080;&#1077;\&#1073;&#1102;&#1076;&#1078;&#1077;&#1090;%201%20&#1095;&#1090;&#1077;&#1085;&#1080;&#1077;\&#1055;&#1088;&#1080;&#1083;&#1086;&#1078;&#1077;&#1085;&#1080;&#1077;%204%20&#1074;&#1077;&#1076;&#1086;&#1084;&#1089;&#1090;&#1074;&#1077;&#1085;&#1085;&#1072;&#1103;%20&#1089;&#1090;&#1088;&#1091;&#1082;&#1090;&#1091;&#1088;&#1072;%20&#1088;&#1072;&#1089;&#1093;&#1086;&#1076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"/>
    </sheetNames>
    <sheetDataSet>
      <sheetData sheetId="0">
        <row r="230">
          <cell r="G230">
            <v>1837.7</v>
          </cell>
          <cell r="H230">
            <v>1917.9</v>
          </cell>
          <cell r="I230">
            <v>1994.6</v>
          </cell>
        </row>
        <row r="296">
          <cell r="G296">
            <v>188.7</v>
          </cell>
          <cell r="H296">
            <v>196.9</v>
          </cell>
          <cell r="I296">
            <v>204.8</v>
          </cell>
        </row>
        <row r="309">
          <cell r="G309">
            <v>205.8</v>
          </cell>
          <cell r="H309">
            <v>214.8</v>
          </cell>
          <cell r="I309">
            <v>223.4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56"/>
  <sheetViews>
    <sheetView tabSelected="1" zoomScale="110" zoomScaleNormal="110" workbookViewId="0" topLeftCell="A222">
      <selection activeCell="E226" sqref="E226"/>
    </sheetView>
  </sheetViews>
  <sheetFormatPr defaultColWidth="9.00390625" defaultRowHeight="12.75"/>
  <cols>
    <col min="1" max="1" width="4.50390625" style="1" customWidth="1"/>
    <col min="2" max="2" width="26.50390625" style="2" customWidth="1"/>
    <col min="3" max="3" width="6.75390625" style="3" customWidth="1"/>
    <col min="4" max="4" width="12.50390625" style="3" customWidth="1"/>
    <col min="5" max="5" width="7.00390625" style="3" customWidth="1"/>
    <col min="6" max="6" width="11.625" style="3" customWidth="1"/>
    <col min="7" max="7" width="10.00390625" style="3" customWidth="1"/>
    <col min="8" max="8" width="10.125" style="3" customWidth="1"/>
  </cols>
  <sheetData>
    <row r="1" spans="1:8" s="7" customFormat="1" ht="10.5" customHeight="1">
      <c r="A1" s="1"/>
      <c r="B1" s="4"/>
      <c r="C1" s="5"/>
      <c r="D1" s="5"/>
      <c r="E1" s="6" t="s">
        <v>0</v>
      </c>
      <c r="F1" s="6"/>
      <c r="G1" s="6"/>
      <c r="H1" s="6"/>
    </row>
    <row r="2" spans="1:8" s="7" customFormat="1" ht="13.5" customHeight="1">
      <c r="A2" s="1"/>
      <c r="B2" s="4"/>
      <c r="C2" s="5"/>
      <c r="D2" s="5"/>
      <c r="E2" s="6" t="s">
        <v>1</v>
      </c>
      <c r="F2" s="6"/>
      <c r="G2" s="6"/>
      <c r="H2" s="6"/>
    </row>
    <row r="3" spans="1:8" s="7" customFormat="1" ht="10.5" customHeight="1">
      <c r="A3" s="1"/>
      <c r="B3" s="4"/>
      <c r="C3" s="5"/>
      <c r="D3" s="5"/>
      <c r="E3" s="6" t="s">
        <v>2</v>
      </c>
      <c r="F3" s="6"/>
      <c r="G3" s="6"/>
      <c r="H3" s="6"/>
    </row>
    <row r="4" spans="1:8" s="7" customFormat="1" ht="13.5" customHeight="1">
      <c r="A4" s="1"/>
      <c r="B4" s="4"/>
      <c r="C4" s="5"/>
      <c r="D4" s="5"/>
      <c r="E4" s="6" t="s">
        <v>3</v>
      </c>
      <c r="F4" s="6"/>
      <c r="G4" s="6"/>
      <c r="H4" s="6"/>
    </row>
    <row r="5" spans="1:8" s="7" customFormat="1" ht="13.5" customHeight="1">
      <c r="A5" s="1"/>
      <c r="B5" s="4"/>
      <c r="C5" s="5"/>
      <c r="D5" s="5"/>
      <c r="E5" s="6" t="s">
        <v>4</v>
      </c>
      <c r="F5" s="6"/>
      <c r="G5" s="6"/>
      <c r="H5" s="6"/>
    </row>
    <row r="6" spans="1:8" s="7" customFormat="1" ht="12" customHeight="1">
      <c r="A6" s="1"/>
      <c r="B6" s="4"/>
      <c r="C6" s="5"/>
      <c r="D6" s="5"/>
      <c r="E6" s="6" t="s">
        <v>5</v>
      </c>
      <c r="F6" s="6"/>
      <c r="G6" s="6"/>
      <c r="H6" s="6"/>
    </row>
    <row r="7" spans="1:8" s="7" customFormat="1" ht="11.25" customHeight="1">
      <c r="A7" s="1"/>
      <c r="B7" s="8"/>
      <c r="C7" s="9"/>
      <c r="D7" s="9"/>
      <c r="E7" s="9"/>
      <c r="F7" s="9"/>
      <c r="G7" s="10"/>
      <c r="H7" s="10"/>
    </row>
    <row r="8" spans="1:8" s="7" customFormat="1" ht="13.5" customHeight="1">
      <c r="A8" s="11"/>
      <c r="B8" s="12" t="s">
        <v>6</v>
      </c>
      <c r="C8" s="12"/>
      <c r="D8" s="12"/>
      <c r="E8" s="12"/>
      <c r="F8" s="12"/>
      <c r="G8" s="12"/>
      <c r="H8" s="5"/>
    </row>
    <row r="9" spans="1:8" s="7" customFormat="1" ht="14.25" customHeight="1">
      <c r="A9" s="11"/>
      <c r="B9" s="12" t="s">
        <v>7</v>
      </c>
      <c r="C9" s="12"/>
      <c r="D9" s="12"/>
      <c r="E9" s="12"/>
      <c r="F9" s="12"/>
      <c r="G9" s="12"/>
      <c r="H9" s="5"/>
    </row>
    <row r="10" spans="1:8" s="7" customFormat="1" ht="13.5" customHeight="1">
      <c r="A10" s="13"/>
      <c r="B10" s="12" t="s">
        <v>8</v>
      </c>
      <c r="C10" s="12"/>
      <c r="D10" s="12"/>
      <c r="E10" s="12"/>
      <c r="F10" s="12"/>
      <c r="G10" s="12"/>
      <c r="H10" s="5"/>
    </row>
    <row r="11" spans="1:8" s="7" customFormat="1" ht="16.5">
      <c r="A11" s="13"/>
      <c r="B11" s="4"/>
      <c r="C11" s="14"/>
      <c r="D11" s="14"/>
      <c r="E11" s="14"/>
      <c r="F11" s="5"/>
      <c r="G11" s="5"/>
      <c r="H11" s="5"/>
    </row>
    <row r="12" spans="1:8" s="7" customFormat="1" ht="14.25">
      <c r="A12" s="15"/>
      <c r="B12" s="16"/>
      <c r="C12" s="17"/>
      <c r="D12" s="17"/>
      <c r="E12" s="17"/>
      <c r="F12"/>
      <c r="G12" s="5"/>
      <c r="H12" s="5" t="s">
        <v>9</v>
      </c>
    </row>
    <row r="13" spans="1:8" s="7" customFormat="1" ht="139.5" customHeight="1">
      <c r="A13" s="18" t="s">
        <v>10</v>
      </c>
      <c r="B13" s="19" t="s">
        <v>11</v>
      </c>
      <c r="C13" s="20" t="s">
        <v>12</v>
      </c>
      <c r="D13" s="20" t="s">
        <v>13</v>
      </c>
      <c r="E13" s="20" t="s">
        <v>14</v>
      </c>
      <c r="F13" s="20">
        <v>2024</v>
      </c>
      <c r="G13" s="20">
        <v>2025</v>
      </c>
      <c r="H13" s="20">
        <v>2026</v>
      </c>
    </row>
    <row r="14" spans="1:8" s="23" customFormat="1" ht="14.25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</row>
    <row r="15" spans="1:8" s="7" customFormat="1" ht="24.75">
      <c r="A15" s="21">
        <v>1</v>
      </c>
      <c r="B15" s="24" t="s">
        <v>15</v>
      </c>
      <c r="C15" s="25" t="s">
        <v>16</v>
      </c>
      <c r="D15" s="26" t="s">
        <v>17</v>
      </c>
      <c r="E15" s="26" t="s">
        <v>18</v>
      </c>
      <c r="F15" s="27">
        <f>F16+F22+F33+F42+F52++F55+F39</f>
        <v>106845.20000000001</v>
      </c>
      <c r="G15" s="27">
        <f>G16+G22+G33+G42+G52++G55+G39</f>
        <v>137724.30000000002</v>
      </c>
      <c r="H15" s="27">
        <f>H16+H22+H33+H42+H52++H55+H39</f>
        <v>105499.9</v>
      </c>
    </row>
    <row r="16" spans="1:8" s="7" customFormat="1" ht="70.5" customHeight="1">
      <c r="A16" s="21">
        <v>2</v>
      </c>
      <c r="B16" s="24" t="s">
        <v>19</v>
      </c>
      <c r="C16" s="25" t="s">
        <v>20</v>
      </c>
      <c r="D16" s="26" t="s">
        <v>17</v>
      </c>
      <c r="E16" s="26" t="s">
        <v>18</v>
      </c>
      <c r="F16" s="27">
        <f>F18</f>
        <v>3572.5</v>
      </c>
      <c r="G16" s="27">
        <f>G18</f>
        <v>3722.9</v>
      </c>
      <c r="H16" s="27">
        <f>H18</f>
        <v>3880</v>
      </c>
    </row>
    <row r="17" spans="1:8" s="7" customFormat="1" ht="69" customHeight="1">
      <c r="A17" s="21">
        <v>3</v>
      </c>
      <c r="B17" s="28" t="s">
        <v>21</v>
      </c>
      <c r="C17" s="25" t="s">
        <v>20</v>
      </c>
      <c r="D17" s="29" t="s">
        <v>22</v>
      </c>
      <c r="E17" s="26" t="s">
        <v>18</v>
      </c>
      <c r="F17" s="27">
        <f aca="true" t="shared" si="0" ref="F17:F18">F18</f>
        <v>3572.5</v>
      </c>
      <c r="G17" s="27">
        <f aca="true" t="shared" si="1" ref="G17:G18">G18</f>
        <v>3722.9</v>
      </c>
      <c r="H17" s="27">
        <f aca="true" t="shared" si="2" ref="H17:H18">H18</f>
        <v>3880</v>
      </c>
    </row>
    <row r="18" spans="1:8" s="7" customFormat="1" ht="37.5" customHeight="1">
      <c r="A18" s="21">
        <v>4</v>
      </c>
      <c r="B18" s="30" t="s">
        <v>23</v>
      </c>
      <c r="C18" s="25" t="s">
        <v>20</v>
      </c>
      <c r="D18" s="29" t="s">
        <v>24</v>
      </c>
      <c r="E18" s="26" t="s">
        <v>18</v>
      </c>
      <c r="F18" s="27">
        <f t="shared" si="0"/>
        <v>3572.5</v>
      </c>
      <c r="G18" s="27">
        <f t="shared" si="1"/>
        <v>3722.9</v>
      </c>
      <c r="H18" s="27">
        <f t="shared" si="2"/>
        <v>3880</v>
      </c>
    </row>
    <row r="19" spans="1:8" s="7" customFormat="1" ht="24.75">
      <c r="A19" s="21">
        <v>5</v>
      </c>
      <c r="B19" s="31" t="s">
        <v>25</v>
      </c>
      <c r="C19" s="25" t="s">
        <v>20</v>
      </c>
      <c r="D19" s="26" t="s">
        <v>26</v>
      </c>
      <c r="E19" s="26" t="s">
        <v>18</v>
      </c>
      <c r="F19" s="27">
        <f>F20+F21</f>
        <v>3572.5</v>
      </c>
      <c r="G19" s="27">
        <f>SUM(G20:G21)</f>
        <v>3722.9</v>
      </c>
      <c r="H19" s="27">
        <f>SUM(H20:H21)</f>
        <v>3880</v>
      </c>
    </row>
    <row r="20" spans="1:8" s="7" customFormat="1" ht="36">
      <c r="A20" s="21">
        <v>7</v>
      </c>
      <c r="B20" s="32" t="s">
        <v>27</v>
      </c>
      <c r="C20" s="33" t="s">
        <v>28</v>
      </c>
      <c r="D20" s="34" t="s">
        <v>26</v>
      </c>
      <c r="E20" s="34" t="s">
        <v>29</v>
      </c>
      <c r="F20" s="35">
        <v>3502.5</v>
      </c>
      <c r="G20" s="35">
        <v>3652.9</v>
      </c>
      <c r="H20" s="35">
        <v>3810</v>
      </c>
    </row>
    <row r="21" spans="1:8" s="7" customFormat="1" ht="47.25">
      <c r="A21" s="21">
        <v>8</v>
      </c>
      <c r="B21" s="32" t="s">
        <v>30</v>
      </c>
      <c r="C21" s="33" t="s">
        <v>28</v>
      </c>
      <c r="D21" s="34" t="s">
        <v>26</v>
      </c>
      <c r="E21" s="34" t="s">
        <v>31</v>
      </c>
      <c r="F21" s="35">
        <v>70</v>
      </c>
      <c r="G21" s="35">
        <v>70</v>
      </c>
      <c r="H21" s="35">
        <v>70</v>
      </c>
    </row>
    <row r="22" spans="1:8" s="7" customFormat="1" ht="68.25" customHeight="1">
      <c r="A22" s="21">
        <v>13</v>
      </c>
      <c r="B22" s="24" t="s">
        <v>32</v>
      </c>
      <c r="C22" s="36" t="s">
        <v>33</v>
      </c>
      <c r="D22" s="37" t="s">
        <v>17</v>
      </c>
      <c r="E22" s="26" t="s">
        <v>18</v>
      </c>
      <c r="F22" s="27">
        <f>F24+F30</f>
        <v>2229</v>
      </c>
      <c r="G22" s="27">
        <f>G24+G30</f>
        <v>2324.1000000000004</v>
      </c>
      <c r="H22" s="27">
        <f>H24+H30</f>
        <v>2412.2</v>
      </c>
    </row>
    <row r="23" spans="1:8" s="7" customFormat="1" ht="67.5" customHeight="1">
      <c r="A23" s="21">
        <v>14</v>
      </c>
      <c r="B23" s="28" t="s">
        <v>21</v>
      </c>
      <c r="C23" s="25" t="s">
        <v>34</v>
      </c>
      <c r="D23" s="29" t="s">
        <v>22</v>
      </c>
      <c r="E23" s="26" t="s">
        <v>18</v>
      </c>
      <c r="F23" s="27">
        <f aca="true" t="shared" si="3" ref="F23:F24">F24</f>
        <v>2077</v>
      </c>
      <c r="G23" s="27">
        <f aca="true" t="shared" si="4" ref="G23:G24">G24</f>
        <v>2170.8</v>
      </c>
      <c r="H23" s="27">
        <f aca="true" t="shared" si="5" ref="H23:H24">H24</f>
        <v>2257.6</v>
      </c>
    </row>
    <row r="24" spans="1:8" s="7" customFormat="1" ht="37.5" customHeight="1">
      <c r="A24" s="21">
        <v>15</v>
      </c>
      <c r="B24" s="30" t="s">
        <v>23</v>
      </c>
      <c r="C24" s="25" t="s">
        <v>34</v>
      </c>
      <c r="D24" s="29" t="s">
        <v>35</v>
      </c>
      <c r="E24" s="26" t="s">
        <v>18</v>
      </c>
      <c r="F24" s="38">
        <f t="shared" si="3"/>
        <v>2077</v>
      </c>
      <c r="G24" s="38">
        <f t="shared" si="4"/>
        <v>2170.8</v>
      </c>
      <c r="H24" s="38">
        <f t="shared" si="5"/>
        <v>2257.6</v>
      </c>
    </row>
    <row r="25" spans="1:8" s="7" customFormat="1" ht="14.25">
      <c r="A25" s="21">
        <v>16</v>
      </c>
      <c r="B25" s="24" t="s">
        <v>36</v>
      </c>
      <c r="C25" s="36" t="s">
        <v>34</v>
      </c>
      <c r="D25" s="37" t="s">
        <v>37</v>
      </c>
      <c r="E25" s="26" t="s">
        <v>18</v>
      </c>
      <c r="F25" s="38">
        <f>SUM(F26:F28)</f>
        <v>2077</v>
      </c>
      <c r="G25" s="38">
        <f>SUM(G26:G28)</f>
        <v>2170.8</v>
      </c>
      <c r="H25" s="38">
        <f>SUM(H26:H28)</f>
        <v>2257.6</v>
      </c>
    </row>
    <row r="26" spans="1:8" s="7" customFormat="1" ht="36">
      <c r="A26" s="21">
        <v>17</v>
      </c>
      <c r="B26" s="32" t="s">
        <v>27</v>
      </c>
      <c r="C26" s="39" t="s">
        <v>33</v>
      </c>
      <c r="D26" s="40" t="s">
        <v>37</v>
      </c>
      <c r="E26" s="39">
        <v>120</v>
      </c>
      <c r="F26" s="41">
        <v>1642.2</v>
      </c>
      <c r="G26" s="41">
        <v>1718.5</v>
      </c>
      <c r="H26" s="41">
        <v>1787.1</v>
      </c>
    </row>
    <row r="27" spans="1:8" s="7" customFormat="1" ht="47.25">
      <c r="A27" s="21">
        <v>18</v>
      </c>
      <c r="B27" s="32" t="s">
        <v>30</v>
      </c>
      <c r="C27" s="39" t="s">
        <v>33</v>
      </c>
      <c r="D27" s="40" t="s">
        <v>37</v>
      </c>
      <c r="E27" s="39">
        <v>240</v>
      </c>
      <c r="F27" s="41">
        <v>434.8</v>
      </c>
      <c r="G27" s="41">
        <v>452.3</v>
      </c>
      <c r="H27" s="41">
        <v>470.5</v>
      </c>
    </row>
    <row r="28" spans="1:8" s="7" customFormat="1" ht="24.75">
      <c r="A28" s="21">
        <v>19</v>
      </c>
      <c r="B28" s="42" t="s">
        <v>38</v>
      </c>
      <c r="C28" s="39" t="s">
        <v>33</v>
      </c>
      <c r="D28" s="40" t="s">
        <v>37</v>
      </c>
      <c r="E28" s="39">
        <v>850</v>
      </c>
      <c r="F28" s="41">
        <v>0</v>
      </c>
      <c r="G28" s="41">
        <v>0</v>
      </c>
      <c r="H28" s="41">
        <v>0</v>
      </c>
    </row>
    <row r="29" spans="1:8" s="7" customFormat="1" ht="36">
      <c r="A29" s="21">
        <v>22</v>
      </c>
      <c r="B29" s="30" t="s">
        <v>23</v>
      </c>
      <c r="C29" s="25" t="s">
        <v>34</v>
      </c>
      <c r="D29" s="43" t="s">
        <v>39</v>
      </c>
      <c r="E29" s="26" t="s">
        <v>18</v>
      </c>
      <c r="F29" s="38">
        <f>F30</f>
        <v>152</v>
      </c>
      <c r="G29" s="38">
        <f>G30</f>
        <v>153.3</v>
      </c>
      <c r="H29" s="38">
        <f>H30</f>
        <v>154.6</v>
      </c>
    </row>
    <row r="30" spans="1:8" s="7" customFormat="1" ht="36">
      <c r="A30" s="21">
        <v>23</v>
      </c>
      <c r="B30" s="24" t="s">
        <v>40</v>
      </c>
      <c r="C30" s="36" t="s">
        <v>34</v>
      </c>
      <c r="D30" s="37" t="s">
        <v>41</v>
      </c>
      <c r="E30" s="26" t="s">
        <v>18</v>
      </c>
      <c r="F30" s="38">
        <f>SUM(F31:F32)</f>
        <v>152</v>
      </c>
      <c r="G30" s="38">
        <f>SUM(G31:G32)</f>
        <v>153.3</v>
      </c>
      <c r="H30" s="38">
        <f>SUM(H31:H32)</f>
        <v>154.6</v>
      </c>
    </row>
    <row r="31" spans="1:8" s="7" customFormat="1" ht="36">
      <c r="A31" s="21">
        <v>24</v>
      </c>
      <c r="B31" s="32" t="s">
        <v>27</v>
      </c>
      <c r="C31" s="39" t="s">
        <v>34</v>
      </c>
      <c r="D31" s="40" t="s">
        <v>41</v>
      </c>
      <c r="E31" s="39">
        <v>100</v>
      </c>
      <c r="F31" s="44">
        <v>120</v>
      </c>
      <c r="G31" s="44">
        <v>120</v>
      </c>
      <c r="H31" s="44">
        <v>120</v>
      </c>
    </row>
    <row r="32" spans="1:8" s="7" customFormat="1" ht="47.25">
      <c r="A32" s="21">
        <v>25</v>
      </c>
      <c r="B32" s="32" t="s">
        <v>30</v>
      </c>
      <c r="C32" s="39" t="s">
        <v>34</v>
      </c>
      <c r="D32" s="40" t="s">
        <v>41</v>
      </c>
      <c r="E32" s="39">
        <v>200</v>
      </c>
      <c r="F32" s="44">
        <v>32</v>
      </c>
      <c r="G32" s="44">
        <v>33.3</v>
      </c>
      <c r="H32" s="44">
        <v>34.6</v>
      </c>
    </row>
    <row r="33" spans="1:8" s="7" customFormat="1" ht="85.5" customHeight="1">
      <c r="A33" s="21">
        <v>26</v>
      </c>
      <c r="B33" s="45" t="s">
        <v>42</v>
      </c>
      <c r="C33" s="46" t="s">
        <v>43</v>
      </c>
      <c r="D33" s="46" t="s">
        <v>17</v>
      </c>
      <c r="E33" s="26" t="s">
        <v>18</v>
      </c>
      <c r="F33" s="27">
        <f>F35</f>
        <v>33817.3</v>
      </c>
      <c r="G33" s="27">
        <f>G35</f>
        <v>34632.700000000004</v>
      </c>
      <c r="H33" s="27">
        <f>H35</f>
        <v>36149.4</v>
      </c>
    </row>
    <row r="34" spans="1:8" s="7" customFormat="1" ht="72" customHeight="1">
      <c r="A34" s="21">
        <v>27</v>
      </c>
      <c r="B34" s="28" t="s">
        <v>44</v>
      </c>
      <c r="C34" s="25" t="s">
        <v>43</v>
      </c>
      <c r="D34" s="29" t="s">
        <v>22</v>
      </c>
      <c r="E34" s="26" t="s">
        <v>18</v>
      </c>
      <c r="F34" s="27">
        <f aca="true" t="shared" si="6" ref="F34:F35">F35</f>
        <v>33817.3</v>
      </c>
      <c r="G34" s="27">
        <f aca="true" t="shared" si="7" ref="G34:G35">G35</f>
        <v>34632.700000000004</v>
      </c>
      <c r="H34" s="27">
        <f aca="true" t="shared" si="8" ref="H34:H35">H35</f>
        <v>36149.4</v>
      </c>
    </row>
    <row r="35" spans="1:8" s="7" customFormat="1" ht="39" customHeight="1">
      <c r="A35" s="21">
        <v>28</v>
      </c>
      <c r="B35" s="30" t="s">
        <v>23</v>
      </c>
      <c r="C35" s="25" t="s">
        <v>43</v>
      </c>
      <c r="D35" s="29" t="s">
        <v>35</v>
      </c>
      <c r="E35" s="26" t="s">
        <v>18</v>
      </c>
      <c r="F35" s="27">
        <f t="shared" si="6"/>
        <v>33817.3</v>
      </c>
      <c r="G35" s="27">
        <f t="shared" si="7"/>
        <v>34632.700000000004</v>
      </c>
      <c r="H35" s="27">
        <f t="shared" si="8"/>
        <v>36149.4</v>
      </c>
    </row>
    <row r="36" spans="1:8" s="7" customFormat="1" ht="14.25">
      <c r="A36" s="21">
        <v>29</v>
      </c>
      <c r="B36" s="31" t="s">
        <v>36</v>
      </c>
      <c r="C36" s="46" t="s">
        <v>43</v>
      </c>
      <c r="D36" s="26" t="s">
        <v>37</v>
      </c>
      <c r="E36" s="26" t="s">
        <v>18</v>
      </c>
      <c r="F36" s="27">
        <f>SUM(F37:F38)</f>
        <v>33817.3</v>
      </c>
      <c r="G36" s="27">
        <f>SUM(G37:G38)</f>
        <v>34632.700000000004</v>
      </c>
      <c r="H36" s="27">
        <f>SUM(H37:H38)</f>
        <v>36149.4</v>
      </c>
    </row>
    <row r="37" spans="1:8" s="7" customFormat="1" ht="36">
      <c r="A37" s="21">
        <v>30</v>
      </c>
      <c r="B37" s="32" t="s">
        <v>27</v>
      </c>
      <c r="C37" s="47" t="s">
        <v>45</v>
      </c>
      <c r="D37" s="34" t="s">
        <v>37</v>
      </c>
      <c r="E37" s="33">
        <v>120</v>
      </c>
      <c r="F37" s="35">
        <v>33274.9</v>
      </c>
      <c r="G37" s="35">
        <v>34090.3</v>
      </c>
      <c r="H37" s="35">
        <v>35607</v>
      </c>
    </row>
    <row r="38" spans="1:8" s="7" customFormat="1" ht="47.25">
      <c r="A38" s="21">
        <v>31</v>
      </c>
      <c r="B38" s="32" t="s">
        <v>30</v>
      </c>
      <c r="C38" s="47" t="s">
        <v>45</v>
      </c>
      <c r="D38" s="34" t="s">
        <v>37</v>
      </c>
      <c r="E38" s="33">
        <v>240</v>
      </c>
      <c r="F38" s="48">
        <v>542.4</v>
      </c>
      <c r="G38" s="48">
        <v>542.4</v>
      </c>
      <c r="H38" s="48">
        <v>542.4</v>
      </c>
    </row>
    <row r="39" spans="1:8" s="7" customFormat="1" ht="14.25">
      <c r="A39" s="21">
        <v>37</v>
      </c>
      <c r="B39" s="31" t="s">
        <v>46</v>
      </c>
      <c r="C39" s="46" t="s">
        <v>47</v>
      </c>
      <c r="D39" s="46" t="s">
        <v>17</v>
      </c>
      <c r="E39" s="26" t="s">
        <v>18</v>
      </c>
      <c r="F39" s="38">
        <f aca="true" t="shared" si="9" ref="F39:F40">F40</f>
        <v>4.6</v>
      </c>
      <c r="G39" s="38">
        <f aca="true" t="shared" si="10" ref="G39:G40">G40</f>
        <v>4.7</v>
      </c>
      <c r="H39" s="38">
        <f aca="true" t="shared" si="11" ref="H39:H40">H40</f>
        <v>26.3</v>
      </c>
    </row>
    <row r="40" spans="1:8" s="7" customFormat="1" ht="110.25" customHeight="1">
      <c r="A40" s="21">
        <v>38</v>
      </c>
      <c r="B40" s="49" t="s">
        <v>48</v>
      </c>
      <c r="C40" s="47" t="s">
        <v>47</v>
      </c>
      <c r="D40" s="34" t="s">
        <v>49</v>
      </c>
      <c r="E40" s="34" t="s">
        <v>18</v>
      </c>
      <c r="F40" s="50">
        <f t="shared" si="9"/>
        <v>4.6</v>
      </c>
      <c r="G40" s="50">
        <f t="shared" si="10"/>
        <v>4.7</v>
      </c>
      <c r="H40" s="50">
        <f t="shared" si="11"/>
        <v>26.3</v>
      </c>
    </row>
    <row r="41" spans="1:8" s="7" customFormat="1" ht="47.25">
      <c r="A41" s="21">
        <v>39</v>
      </c>
      <c r="B41" s="49" t="s">
        <v>30</v>
      </c>
      <c r="C41" s="47" t="s">
        <v>47</v>
      </c>
      <c r="D41" s="34" t="s">
        <v>49</v>
      </c>
      <c r="E41" s="33">
        <v>240</v>
      </c>
      <c r="F41" s="35">
        <v>4.6</v>
      </c>
      <c r="G41" s="35">
        <v>4.7</v>
      </c>
      <c r="H41" s="35">
        <v>26.3</v>
      </c>
    </row>
    <row r="42" spans="1:8" s="7" customFormat="1" ht="73.5" customHeight="1">
      <c r="A42" s="21">
        <v>40</v>
      </c>
      <c r="B42" s="24" t="s">
        <v>50</v>
      </c>
      <c r="C42" s="36" t="s">
        <v>51</v>
      </c>
      <c r="D42" s="37" t="s">
        <v>17</v>
      </c>
      <c r="E42" s="26" t="s">
        <v>18</v>
      </c>
      <c r="F42" s="38">
        <f>F43</f>
        <v>14882.5</v>
      </c>
      <c r="G42" s="38">
        <f>G43</f>
        <v>15481.4</v>
      </c>
      <c r="H42" s="38">
        <f>H43</f>
        <v>16127.3</v>
      </c>
    </row>
    <row r="43" spans="1:8" s="7" customFormat="1" ht="68.25" customHeight="1">
      <c r="A43" s="21">
        <v>41</v>
      </c>
      <c r="B43" s="28" t="s">
        <v>21</v>
      </c>
      <c r="C43" s="25" t="s">
        <v>51</v>
      </c>
      <c r="D43" s="29" t="s">
        <v>22</v>
      </c>
      <c r="E43" s="26" t="s">
        <v>18</v>
      </c>
      <c r="F43" s="38">
        <f>F44+F49</f>
        <v>14882.5</v>
      </c>
      <c r="G43" s="38">
        <f>G44+G49</f>
        <v>15481.4</v>
      </c>
      <c r="H43" s="38">
        <f>H44+H49</f>
        <v>16127.3</v>
      </c>
    </row>
    <row r="44" spans="1:8" s="7" customFormat="1" ht="36.75" customHeight="1">
      <c r="A44" s="21">
        <v>42</v>
      </c>
      <c r="B44" s="30" t="s">
        <v>23</v>
      </c>
      <c r="C44" s="25" t="s">
        <v>51</v>
      </c>
      <c r="D44" s="29" t="s">
        <v>35</v>
      </c>
      <c r="E44" s="26" t="s">
        <v>18</v>
      </c>
      <c r="F44" s="38">
        <f>F45</f>
        <v>12281.300000000001</v>
      </c>
      <c r="G44" s="38">
        <f>G45</f>
        <v>12766.5</v>
      </c>
      <c r="H44" s="38">
        <f>H45</f>
        <v>13303.8</v>
      </c>
    </row>
    <row r="45" spans="1:8" s="7" customFormat="1" ht="14.25">
      <c r="A45" s="21">
        <v>43</v>
      </c>
      <c r="B45" s="24" t="s">
        <v>36</v>
      </c>
      <c r="C45" s="36" t="s">
        <v>51</v>
      </c>
      <c r="D45" s="37" t="s">
        <v>52</v>
      </c>
      <c r="E45" s="26" t="s">
        <v>18</v>
      </c>
      <c r="F45" s="38">
        <f>SUM(F46:F48)</f>
        <v>12281.300000000001</v>
      </c>
      <c r="G45" s="38">
        <f>SUM(G46:G48)</f>
        <v>12766.5</v>
      </c>
      <c r="H45" s="38">
        <f>SUM(H46:H48)</f>
        <v>13303.8</v>
      </c>
    </row>
    <row r="46" spans="1:8" s="7" customFormat="1" ht="36">
      <c r="A46" s="21">
        <v>44</v>
      </c>
      <c r="B46" s="32" t="s">
        <v>27</v>
      </c>
      <c r="C46" s="39" t="s">
        <v>51</v>
      </c>
      <c r="D46" s="34" t="s">
        <v>37</v>
      </c>
      <c r="E46" s="39">
        <v>120</v>
      </c>
      <c r="F46" s="51">
        <v>10263.1</v>
      </c>
      <c r="G46" s="51">
        <v>10669.9</v>
      </c>
      <c r="H46" s="51">
        <v>11126</v>
      </c>
    </row>
    <row r="47" spans="1:13" ht="47.25">
      <c r="A47" s="21">
        <v>45</v>
      </c>
      <c r="B47" s="32" t="s">
        <v>30</v>
      </c>
      <c r="C47" s="39" t="s">
        <v>51</v>
      </c>
      <c r="D47" s="34" t="s">
        <v>37</v>
      </c>
      <c r="E47" s="39">
        <v>240</v>
      </c>
      <c r="F47" s="51">
        <v>2018.2</v>
      </c>
      <c r="G47" s="51">
        <v>2096.6</v>
      </c>
      <c r="H47" s="51">
        <v>2177.8</v>
      </c>
      <c r="I47" s="7"/>
      <c r="J47" s="7"/>
      <c r="K47" s="7"/>
      <c r="L47" s="7"/>
      <c r="M47" s="7"/>
    </row>
    <row r="48" spans="1:8" s="7" customFormat="1" ht="26.25">
      <c r="A48" s="21">
        <v>46</v>
      </c>
      <c r="B48" s="42" t="s">
        <v>38</v>
      </c>
      <c r="C48" s="39" t="s">
        <v>51</v>
      </c>
      <c r="D48" s="34" t="s">
        <v>37</v>
      </c>
      <c r="E48" s="39">
        <v>850</v>
      </c>
      <c r="F48" s="51">
        <v>0</v>
      </c>
      <c r="G48" s="51">
        <v>0</v>
      </c>
      <c r="H48" s="51">
        <v>0</v>
      </c>
    </row>
    <row r="49" spans="1:13" ht="36">
      <c r="A49" s="21">
        <v>51</v>
      </c>
      <c r="B49" s="30" t="s">
        <v>23</v>
      </c>
      <c r="C49" s="25" t="s">
        <v>51</v>
      </c>
      <c r="D49" s="43" t="s">
        <v>53</v>
      </c>
      <c r="E49" s="26" t="s">
        <v>18</v>
      </c>
      <c r="F49" s="38">
        <f aca="true" t="shared" si="12" ref="F49:F50">F50</f>
        <v>2601.2</v>
      </c>
      <c r="G49" s="38">
        <f aca="true" t="shared" si="13" ref="G49:G50">G50</f>
        <v>2714.9</v>
      </c>
      <c r="H49" s="38">
        <f aca="true" t="shared" si="14" ref="H49:H50">H50</f>
        <v>2823.5</v>
      </c>
      <c r="I49" s="7"/>
      <c r="J49" s="7"/>
      <c r="K49" s="7"/>
      <c r="L49" s="7"/>
      <c r="M49" s="7"/>
    </row>
    <row r="50" spans="1:8" s="7" customFormat="1" ht="24.75">
      <c r="A50" s="21">
        <v>52</v>
      </c>
      <c r="B50" s="45" t="s">
        <v>54</v>
      </c>
      <c r="C50" s="36" t="s">
        <v>51</v>
      </c>
      <c r="D50" s="43" t="s">
        <v>55</v>
      </c>
      <c r="E50" s="26" t="s">
        <v>18</v>
      </c>
      <c r="F50" s="52">
        <f t="shared" si="12"/>
        <v>2601.2</v>
      </c>
      <c r="G50" s="52">
        <f t="shared" si="13"/>
        <v>2714.9</v>
      </c>
      <c r="H50" s="52">
        <f t="shared" si="14"/>
        <v>2823.5</v>
      </c>
    </row>
    <row r="51" spans="1:8" s="7" customFormat="1" ht="36">
      <c r="A51" s="21">
        <v>53</v>
      </c>
      <c r="B51" s="49" t="s">
        <v>27</v>
      </c>
      <c r="C51" s="39" t="s">
        <v>51</v>
      </c>
      <c r="D51" s="34" t="s">
        <v>55</v>
      </c>
      <c r="E51" s="53">
        <v>120</v>
      </c>
      <c r="F51" s="44">
        <v>2601.2</v>
      </c>
      <c r="G51" s="44">
        <v>2714.9</v>
      </c>
      <c r="H51" s="44">
        <v>2823.5</v>
      </c>
    </row>
    <row r="52" spans="1:8" s="7" customFormat="1" ht="14.25">
      <c r="A52" s="21">
        <v>56</v>
      </c>
      <c r="B52" s="31" t="s">
        <v>56</v>
      </c>
      <c r="C52" s="25" t="s">
        <v>57</v>
      </c>
      <c r="D52" s="26" t="s">
        <v>17</v>
      </c>
      <c r="E52" s="26" t="s">
        <v>18</v>
      </c>
      <c r="F52" s="27">
        <f aca="true" t="shared" si="15" ref="F52:F53">F53</f>
        <v>500</v>
      </c>
      <c r="G52" s="27">
        <f aca="true" t="shared" si="16" ref="G52:G53">G53</f>
        <v>2367.4</v>
      </c>
      <c r="H52" s="27">
        <f aca="true" t="shared" si="17" ref="H52:H53">H53</f>
        <v>9627.2</v>
      </c>
    </row>
    <row r="53" spans="1:8" s="7" customFormat="1" ht="24.75">
      <c r="A53" s="21">
        <v>57</v>
      </c>
      <c r="B53" s="31" t="s">
        <v>58</v>
      </c>
      <c r="C53" s="25" t="s">
        <v>57</v>
      </c>
      <c r="D53" s="26" t="s">
        <v>59</v>
      </c>
      <c r="E53" s="26" t="s">
        <v>18</v>
      </c>
      <c r="F53" s="27">
        <f t="shared" si="15"/>
        <v>500</v>
      </c>
      <c r="G53" s="27">
        <f t="shared" si="16"/>
        <v>2367.4</v>
      </c>
      <c r="H53" s="27">
        <f t="shared" si="17"/>
        <v>9627.2</v>
      </c>
    </row>
    <row r="54" spans="1:8" s="7" customFormat="1" ht="14.25">
      <c r="A54" s="21">
        <v>58</v>
      </c>
      <c r="B54" s="32" t="s">
        <v>60</v>
      </c>
      <c r="C54" s="33" t="s">
        <v>57</v>
      </c>
      <c r="D54" s="34" t="s">
        <v>59</v>
      </c>
      <c r="E54" s="34" t="s">
        <v>61</v>
      </c>
      <c r="F54" s="54">
        <v>500</v>
      </c>
      <c r="G54" s="55">
        <v>2367.4</v>
      </c>
      <c r="H54" s="35">
        <v>9627.2</v>
      </c>
    </row>
    <row r="55" spans="1:8" s="7" customFormat="1" ht="37.5" customHeight="1">
      <c r="A55" s="21">
        <v>59</v>
      </c>
      <c r="B55" s="31" t="s">
        <v>62</v>
      </c>
      <c r="C55" s="25" t="s">
        <v>63</v>
      </c>
      <c r="D55" s="26" t="s">
        <v>17</v>
      </c>
      <c r="E55" s="26" t="s">
        <v>18</v>
      </c>
      <c r="F55" s="27">
        <f>F56+F62+F64+F66+F76+F78+F71</f>
        <v>51839.3</v>
      </c>
      <c r="G55" s="27">
        <f>G56+G62+G64+G66+G76+G78+G71</f>
        <v>79191.09999999999</v>
      </c>
      <c r="H55" s="27">
        <f>H56+H62+H64+H66+H76+H78+H71</f>
        <v>37277.5</v>
      </c>
    </row>
    <row r="56" spans="1:8" s="7" customFormat="1" ht="68.25" customHeight="1">
      <c r="A56" s="21">
        <v>60</v>
      </c>
      <c r="B56" s="31" t="s">
        <v>64</v>
      </c>
      <c r="C56" s="25" t="s">
        <v>65</v>
      </c>
      <c r="D56" s="26" t="s">
        <v>22</v>
      </c>
      <c r="E56" s="26" t="s">
        <v>66</v>
      </c>
      <c r="F56" s="27">
        <f>F57+F60</f>
        <v>19132.9</v>
      </c>
      <c r="G56" s="27">
        <f>G57+G60</f>
        <v>50034.9</v>
      </c>
      <c r="H56" s="27">
        <f>H57+H60</f>
        <v>1967.5</v>
      </c>
    </row>
    <row r="57" spans="1:8" s="7" customFormat="1" ht="36">
      <c r="A57" s="21">
        <v>61</v>
      </c>
      <c r="B57" s="31" t="s">
        <v>67</v>
      </c>
      <c r="C57" s="25" t="s">
        <v>65</v>
      </c>
      <c r="D57" s="26" t="s">
        <v>68</v>
      </c>
      <c r="E57" s="26" t="s">
        <v>66</v>
      </c>
      <c r="F57" s="27">
        <f>SUM(F58:F59)</f>
        <v>19116</v>
      </c>
      <c r="G57" s="27">
        <f>SUM(G58:G59)</f>
        <v>50018</v>
      </c>
      <c r="H57" s="27">
        <f>SUM(H58:H59)</f>
        <v>1950</v>
      </c>
    </row>
    <row r="58" spans="1:8" s="7" customFormat="1" ht="58.5">
      <c r="A58" s="21">
        <v>62</v>
      </c>
      <c r="B58" s="32" t="s">
        <v>69</v>
      </c>
      <c r="C58" s="33" t="s">
        <v>65</v>
      </c>
      <c r="D58" s="56" t="s">
        <v>70</v>
      </c>
      <c r="E58" s="56" t="s">
        <v>31</v>
      </c>
      <c r="F58" s="35">
        <v>2100</v>
      </c>
      <c r="G58" s="35">
        <v>1850</v>
      </c>
      <c r="H58" s="35">
        <v>1950</v>
      </c>
    </row>
    <row r="59" spans="1:8" s="7" customFormat="1" ht="14.25">
      <c r="A59" s="21">
        <v>63</v>
      </c>
      <c r="B59" s="57" t="s">
        <v>71</v>
      </c>
      <c r="C59" s="33" t="s">
        <v>65</v>
      </c>
      <c r="D59" s="58" t="s">
        <v>72</v>
      </c>
      <c r="E59" s="58" t="s">
        <v>73</v>
      </c>
      <c r="F59" s="59">
        <v>17016</v>
      </c>
      <c r="G59" s="59">
        <v>48168</v>
      </c>
      <c r="H59" s="59">
        <v>0</v>
      </c>
    </row>
    <row r="60" spans="1:8" s="7" customFormat="1" ht="36">
      <c r="A60" s="21">
        <v>64</v>
      </c>
      <c r="B60" s="60" t="s">
        <v>23</v>
      </c>
      <c r="C60" s="61" t="s">
        <v>65</v>
      </c>
      <c r="D60" s="26" t="s">
        <v>74</v>
      </c>
      <c r="E60" s="29" t="s">
        <v>18</v>
      </c>
      <c r="F60" s="62">
        <f>F61</f>
        <v>16.9</v>
      </c>
      <c r="G60" s="62">
        <f>G61</f>
        <v>16.9</v>
      </c>
      <c r="H60" s="62">
        <f>H61</f>
        <v>17.5</v>
      </c>
    </row>
    <row r="61" spans="1:8" s="7" customFormat="1" ht="47.25">
      <c r="A61" s="21">
        <v>65</v>
      </c>
      <c r="B61" s="63" t="s">
        <v>75</v>
      </c>
      <c r="C61" s="40" t="s">
        <v>76</v>
      </c>
      <c r="D61" s="40" t="s">
        <v>77</v>
      </c>
      <c r="E61" s="40" t="s">
        <v>78</v>
      </c>
      <c r="F61" s="35">
        <v>16.9</v>
      </c>
      <c r="G61" s="35">
        <v>16.9</v>
      </c>
      <c r="H61" s="35">
        <v>17.5</v>
      </c>
    </row>
    <row r="62" spans="1:8" s="7" customFormat="1" ht="24.75">
      <c r="A62" s="21">
        <v>66</v>
      </c>
      <c r="B62" s="31" t="s">
        <v>79</v>
      </c>
      <c r="C62" s="25" t="s">
        <v>63</v>
      </c>
      <c r="D62" s="26" t="s">
        <v>80</v>
      </c>
      <c r="E62" s="26" t="s">
        <v>18</v>
      </c>
      <c r="F62" s="27">
        <f>F63</f>
        <v>1486.4</v>
      </c>
      <c r="G62" s="27">
        <f>G63</f>
        <v>500</v>
      </c>
      <c r="H62" s="27">
        <f>H63</f>
        <v>500</v>
      </c>
    </row>
    <row r="63" spans="1:8" s="7" customFormat="1" ht="36">
      <c r="A63" s="21">
        <v>67</v>
      </c>
      <c r="B63" s="32" t="s">
        <v>81</v>
      </c>
      <c r="C63" s="33" t="s">
        <v>63</v>
      </c>
      <c r="D63" s="34" t="s">
        <v>80</v>
      </c>
      <c r="E63" s="34" t="s">
        <v>82</v>
      </c>
      <c r="F63" s="35">
        <v>1486.4</v>
      </c>
      <c r="G63" s="35">
        <v>500</v>
      </c>
      <c r="H63" s="35">
        <v>500</v>
      </c>
    </row>
    <row r="64" spans="1:8" s="7" customFormat="1" ht="24.75">
      <c r="A64" s="21">
        <v>68</v>
      </c>
      <c r="B64" s="31" t="s">
        <v>79</v>
      </c>
      <c r="C64" s="25" t="s">
        <v>63</v>
      </c>
      <c r="D64" s="26" t="s">
        <v>83</v>
      </c>
      <c r="E64" s="46" t="s">
        <v>18</v>
      </c>
      <c r="F64" s="27">
        <f>F65</f>
        <v>50</v>
      </c>
      <c r="G64" s="27">
        <f>G65</f>
        <v>50</v>
      </c>
      <c r="H64" s="27">
        <f>H65</f>
        <v>50</v>
      </c>
    </row>
    <row r="65" spans="1:8" s="7" customFormat="1" ht="24.75">
      <c r="A65" s="21">
        <v>69</v>
      </c>
      <c r="B65" s="32" t="s">
        <v>38</v>
      </c>
      <c r="C65" s="33" t="s">
        <v>63</v>
      </c>
      <c r="D65" s="34" t="s">
        <v>83</v>
      </c>
      <c r="E65" s="34" t="s">
        <v>84</v>
      </c>
      <c r="F65" s="35">
        <v>50</v>
      </c>
      <c r="G65" s="35">
        <v>50</v>
      </c>
      <c r="H65" s="35">
        <v>50</v>
      </c>
    </row>
    <row r="66" spans="1:8" s="7" customFormat="1" ht="58.5">
      <c r="A66" s="21">
        <v>70</v>
      </c>
      <c r="B66" s="64" t="s">
        <v>85</v>
      </c>
      <c r="C66" s="25" t="s">
        <v>63</v>
      </c>
      <c r="D66" s="26" t="s">
        <v>86</v>
      </c>
      <c r="E66" s="46" t="s">
        <v>18</v>
      </c>
      <c r="F66" s="65">
        <f>F67</f>
        <v>25842</v>
      </c>
      <c r="G66" s="65">
        <f>G67</f>
        <v>23047.4</v>
      </c>
      <c r="H66" s="65">
        <f>H67</f>
        <v>28956.9</v>
      </c>
    </row>
    <row r="67" spans="1:8" s="7" customFormat="1" ht="24.75">
      <c r="A67" s="21">
        <v>71</v>
      </c>
      <c r="B67" s="31" t="s">
        <v>87</v>
      </c>
      <c r="C67" s="25" t="s">
        <v>63</v>
      </c>
      <c r="D67" s="26" t="s">
        <v>88</v>
      </c>
      <c r="E67" s="46" t="s">
        <v>18</v>
      </c>
      <c r="F67" s="65">
        <f>F68+F69+F70</f>
        <v>25842</v>
      </c>
      <c r="G67" s="65">
        <f>G68+G69+G70</f>
        <v>23047.4</v>
      </c>
      <c r="H67" s="65">
        <f>H68+H69+H70</f>
        <v>28956.9</v>
      </c>
    </row>
    <row r="68" spans="1:8" s="7" customFormat="1" ht="39" customHeight="1">
      <c r="A68" s="21">
        <v>72</v>
      </c>
      <c r="B68" s="32" t="s">
        <v>89</v>
      </c>
      <c r="C68" s="33" t="s">
        <v>63</v>
      </c>
      <c r="D68" s="34" t="s">
        <v>88</v>
      </c>
      <c r="E68" s="47" t="s">
        <v>90</v>
      </c>
      <c r="F68" s="66">
        <v>12214.5</v>
      </c>
      <c r="G68" s="66">
        <v>12703</v>
      </c>
      <c r="H68" s="66">
        <v>13210.9</v>
      </c>
    </row>
    <row r="69" spans="1:8" s="7" customFormat="1" ht="47.25">
      <c r="A69" s="21">
        <v>73</v>
      </c>
      <c r="B69" s="32" t="s">
        <v>30</v>
      </c>
      <c r="C69" s="33" t="s">
        <v>63</v>
      </c>
      <c r="D69" s="34" t="s">
        <v>88</v>
      </c>
      <c r="E69" s="47" t="s">
        <v>31</v>
      </c>
      <c r="F69" s="66">
        <v>13579.5</v>
      </c>
      <c r="G69" s="66">
        <v>10296.4</v>
      </c>
      <c r="H69" s="66">
        <v>15698</v>
      </c>
    </row>
    <row r="70" spans="1:8" s="7" customFormat="1" ht="24.75">
      <c r="A70" s="21">
        <v>74</v>
      </c>
      <c r="B70" s="32" t="s">
        <v>38</v>
      </c>
      <c r="C70" s="33" t="s">
        <v>63</v>
      </c>
      <c r="D70" s="34" t="s">
        <v>88</v>
      </c>
      <c r="E70" s="47" t="s">
        <v>84</v>
      </c>
      <c r="F70" s="66">
        <v>48</v>
      </c>
      <c r="G70" s="66">
        <v>48</v>
      </c>
      <c r="H70" s="66">
        <v>48</v>
      </c>
    </row>
    <row r="71" spans="1:8" s="7" customFormat="1" ht="58.5">
      <c r="A71" s="21">
        <v>77</v>
      </c>
      <c r="B71" s="64" t="s">
        <v>85</v>
      </c>
      <c r="C71" s="25" t="s">
        <v>63</v>
      </c>
      <c r="D71" s="26" t="s">
        <v>86</v>
      </c>
      <c r="E71" s="46" t="s">
        <v>18</v>
      </c>
      <c r="F71" s="65">
        <f>F72</f>
        <v>5206.9</v>
      </c>
      <c r="G71" s="65">
        <f>G72</f>
        <v>5438.9</v>
      </c>
      <c r="H71" s="65">
        <f>H72</f>
        <v>5683.2</v>
      </c>
    </row>
    <row r="72" spans="1:8" s="7" customFormat="1" ht="24.75">
      <c r="A72" s="21">
        <v>78</v>
      </c>
      <c r="B72" s="31" t="s">
        <v>91</v>
      </c>
      <c r="C72" s="25" t="s">
        <v>63</v>
      </c>
      <c r="D72" s="26" t="s">
        <v>92</v>
      </c>
      <c r="E72" s="46" t="s">
        <v>18</v>
      </c>
      <c r="F72" s="65">
        <f>SUM(F73:F75)</f>
        <v>5206.9</v>
      </c>
      <c r="G72" s="65">
        <f>SUM(G73:G75)</f>
        <v>5438.9</v>
      </c>
      <c r="H72" s="65">
        <f>SUM(H73:H75)</f>
        <v>5683.2</v>
      </c>
    </row>
    <row r="73" spans="1:8" s="7" customFormat="1" ht="41.25" customHeight="1">
      <c r="A73" s="21">
        <v>79</v>
      </c>
      <c r="B73" s="32" t="s">
        <v>89</v>
      </c>
      <c r="C73" s="33" t="s">
        <v>63</v>
      </c>
      <c r="D73" s="34" t="s">
        <v>92</v>
      </c>
      <c r="E73" s="47" t="s">
        <v>90</v>
      </c>
      <c r="F73" s="66">
        <v>4507.2</v>
      </c>
      <c r="G73" s="66">
        <v>4709</v>
      </c>
      <c r="H73" s="66">
        <v>4921.4</v>
      </c>
    </row>
    <row r="74" spans="1:8" s="7" customFormat="1" ht="47.25">
      <c r="A74" s="21">
        <v>80</v>
      </c>
      <c r="B74" s="32" t="s">
        <v>30</v>
      </c>
      <c r="C74" s="33" t="s">
        <v>63</v>
      </c>
      <c r="D74" s="34" t="s">
        <v>92</v>
      </c>
      <c r="E74" s="47" t="s">
        <v>31</v>
      </c>
      <c r="F74" s="66">
        <v>696.8</v>
      </c>
      <c r="G74" s="66">
        <v>727.1</v>
      </c>
      <c r="H74" s="66">
        <v>759.1</v>
      </c>
    </row>
    <row r="75" spans="1:8" s="7" customFormat="1" ht="24.75">
      <c r="A75" s="21">
        <v>81</v>
      </c>
      <c r="B75" s="32" t="s">
        <v>38</v>
      </c>
      <c r="C75" s="33" t="s">
        <v>63</v>
      </c>
      <c r="D75" s="34" t="s">
        <v>92</v>
      </c>
      <c r="E75" s="47" t="s">
        <v>84</v>
      </c>
      <c r="F75" s="66">
        <v>2.9</v>
      </c>
      <c r="G75" s="66">
        <v>2.8</v>
      </c>
      <c r="H75" s="66">
        <v>2.7</v>
      </c>
    </row>
    <row r="76" spans="1:8" s="7" customFormat="1" ht="104.25" customHeight="1">
      <c r="A76" s="21">
        <v>84</v>
      </c>
      <c r="B76" s="67" t="s">
        <v>93</v>
      </c>
      <c r="C76" s="25" t="s">
        <v>63</v>
      </c>
      <c r="D76" s="26" t="s">
        <v>94</v>
      </c>
      <c r="E76" s="26" t="s">
        <v>18</v>
      </c>
      <c r="F76" s="65">
        <f>F77</f>
        <v>0.2</v>
      </c>
      <c r="G76" s="65">
        <f>G77</f>
        <v>0.2</v>
      </c>
      <c r="H76" s="65">
        <f>H77</f>
        <v>0.2</v>
      </c>
    </row>
    <row r="77" spans="1:8" s="7" customFormat="1" ht="47.25">
      <c r="A77" s="21">
        <v>85</v>
      </c>
      <c r="B77" s="32" t="s">
        <v>30</v>
      </c>
      <c r="C77" s="33" t="s">
        <v>63</v>
      </c>
      <c r="D77" s="34" t="s">
        <v>94</v>
      </c>
      <c r="E77" s="47" t="s">
        <v>31</v>
      </c>
      <c r="F77" s="66">
        <v>0.2</v>
      </c>
      <c r="G77" s="66">
        <v>0.2</v>
      </c>
      <c r="H77" s="66">
        <v>0.2</v>
      </c>
    </row>
    <row r="78" spans="1:8" s="7" customFormat="1" ht="77.25" customHeight="1">
      <c r="A78" s="21">
        <v>86</v>
      </c>
      <c r="B78" s="31" t="s">
        <v>95</v>
      </c>
      <c r="C78" s="25" t="s">
        <v>63</v>
      </c>
      <c r="D78" s="26" t="s">
        <v>96</v>
      </c>
      <c r="E78" s="26" t="s">
        <v>18</v>
      </c>
      <c r="F78" s="65">
        <f>SUM(F79:F80)</f>
        <v>120.9</v>
      </c>
      <c r="G78" s="65">
        <f>SUM(G79:G80)</f>
        <v>119.7</v>
      </c>
      <c r="H78" s="65">
        <f>SUM(H79:H80)</f>
        <v>119.7</v>
      </c>
    </row>
    <row r="79" spans="1:8" s="7" customFormat="1" ht="36">
      <c r="A79" s="21">
        <v>87</v>
      </c>
      <c r="B79" s="32" t="s">
        <v>27</v>
      </c>
      <c r="C79" s="68" t="s">
        <v>63</v>
      </c>
      <c r="D79" s="56" t="s">
        <v>96</v>
      </c>
      <c r="E79" s="56" t="s">
        <v>29</v>
      </c>
      <c r="F79" s="66">
        <v>90.5</v>
      </c>
      <c r="G79" s="66">
        <v>90.5</v>
      </c>
      <c r="H79" s="66">
        <v>90.5</v>
      </c>
    </row>
    <row r="80" spans="1:8" s="7" customFormat="1" ht="47.25">
      <c r="A80" s="21"/>
      <c r="B80" s="32" t="s">
        <v>30</v>
      </c>
      <c r="C80" s="68" t="s">
        <v>63</v>
      </c>
      <c r="D80" s="56" t="s">
        <v>96</v>
      </c>
      <c r="E80" s="56" t="s">
        <v>31</v>
      </c>
      <c r="F80" s="66">
        <v>30.4</v>
      </c>
      <c r="G80" s="66">
        <v>29.2</v>
      </c>
      <c r="H80" s="66">
        <v>29.2</v>
      </c>
    </row>
    <row r="81" spans="1:8" s="7" customFormat="1" ht="14.25">
      <c r="A81" s="21">
        <v>88</v>
      </c>
      <c r="B81" s="31" t="s">
        <v>97</v>
      </c>
      <c r="C81" s="25" t="s">
        <v>98</v>
      </c>
      <c r="D81" s="26" t="s">
        <v>17</v>
      </c>
      <c r="E81" s="37" t="s">
        <v>18</v>
      </c>
      <c r="F81" s="65">
        <f aca="true" t="shared" si="18" ref="F81:F82">F82</f>
        <v>0</v>
      </c>
      <c r="G81" s="65">
        <f aca="true" t="shared" si="19" ref="G81:G82">G82</f>
        <v>0</v>
      </c>
      <c r="H81" s="65">
        <f aca="true" t="shared" si="20" ref="H81:H82">H82</f>
        <v>0</v>
      </c>
    </row>
    <row r="82" spans="1:8" s="7" customFormat="1" ht="24.75">
      <c r="A82" s="21">
        <v>89</v>
      </c>
      <c r="B82" s="31" t="s">
        <v>99</v>
      </c>
      <c r="C82" s="25" t="s">
        <v>100</v>
      </c>
      <c r="D82" s="26" t="s">
        <v>17</v>
      </c>
      <c r="E82" s="25" t="s">
        <v>66</v>
      </c>
      <c r="F82" s="65">
        <f t="shared" si="18"/>
        <v>0</v>
      </c>
      <c r="G82" s="65">
        <f t="shared" si="19"/>
        <v>0</v>
      </c>
      <c r="H82" s="65">
        <f t="shared" si="20"/>
        <v>0</v>
      </c>
    </row>
    <row r="83" spans="1:8" s="7" customFormat="1" ht="92.25">
      <c r="A83" s="21">
        <v>90</v>
      </c>
      <c r="B83" s="31" t="s">
        <v>101</v>
      </c>
      <c r="C83" s="25" t="s">
        <v>102</v>
      </c>
      <c r="D83" s="26" t="s">
        <v>103</v>
      </c>
      <c r="E83" s="37" t="s">
        <v>18</v>
      </c>
      <c r="F83" s="65">
        <f>SUM(F84:F84)</f>
        <v>0</v>
      </c>
      <c r="G83" s="65">
        <f>SUM(G84:G84)</f>
        <v>0</v>
      </c>
      <c r="H83" s="65">
        <f>SUM(H84:H84)</f>
        <v>0</v>
      </c>
    </row>
    <row r="84" spans="1:8" s="7" customFormat="1" ht="36">
      <c r="A84" s="21">
        <v>91</v>
      </c>
      <c r="B84" s="32" t="s">
        <v>27</v>
      </c>
      <c r="C84" s="33" t="s">
        <v>102</v>
      </c>
      <c r="D84" s="34" t="s">
        <v>103</v>
      </c>
      <c r="E84" s="33">
        <v>120</v>
      </c>
      <c r="F84" s="69">
        <v>0</v>
      </c>
      <c r="G84" s="69">
        <v>0</v>
      </c>
      <c r="H84" s="69">
        <v>0</v>
      </c>
    </row>
    <row r="85" spans="1:8" s="7" customFormat="1" ht="36">
      <c r="A85" s="21">
        <v>92</v>
      </c>
      <c r="B85" s="45" t="s">
        <v>104</v>
      </c>
      <c r="C85" s="25" t="s">
        <v>105</v>
      </c>
      <c r="D85" s="26" t="s">
        <v>17</v>
      </c>
      <c r="E85" s="25" t="s">
        <v>66</v>
      </c>
      <c r="F85" s="65">
        <f>F86+F93+F95</f>
        <v>8194.7</v>
      </c>
      <c r="G85" s="65">
        <f>G86+G93+G95</f>
        <v>8378.599999999999</v>
      </c>
      <c r="H85" s="65">
        <f>H86+H93+H95</f>
        <v>8711.1</v>
      </c>
    </row>
    <row r="86" spans="1:8" s="7" customFormat="1" ht="24.75">
      <c r="A86" s="21">
        <v>93</v>
      </c>
      <c r="B86" s="31" t="s">
        <v>106</v>
      </c>
      <c r="C86" s="25" t="s">
        <v>107</v>
      </c>
      <c r="D86" s="26" t="s">
        <v>108</v>
      </c>
      <c r="E86" s="37" t="s">
        <v>66</v>
      </c>
      <c r="F86" s="65">
        <f>F87+F89</f>
        <v>8099.400000000001</v>
      </c>
      <c r="G86" s="65">
        <f>G87+G89</f>
        <v>8333.3</v>
      </c>
      <c r="H86" s="65">
        <f>H87+H89</f>
        <v>8665.800000000001</v>
      </c>
    </row>
    <row r="87" spans="1:8" s="7" customFormat="1" ht="24.75">
      <c r="A87" s="21">
        <v>94</v>
      </c>
      <c r="B87" s="31" t="s">
        <v>109</v>
      </c>
      <c r="C87" s="25" t="s">
        <v>107</v>
      </c>
      <c r="D87" s="26" t="s">
        <v>110</v>
      </c>
      <c r="E87" s="37" t="s">
        <v>18</v>
      </c>
      <c r="F87" s="65">
        <f>SUM(F88:F88)</f>
        <v>80.5</v>
      </c>
      <c r="G87" s="65">
        <f>SUM(G88:G88)</f>
        <v>86.8</v>
      </c>
      <c r="H87" s="65">
        <f>SUM(H88:H88)</f>
        <v>90.2</v>
      </c>
    </row>
    <row r="88" spans="1:8" s="7" customFormat="1" ht="47.25">
      <c r="A88" s="21">
        <v>95</v>
      </c>
      <c r="B88" s="32" t="s">
        <v>30</v>
      </c>
      <c r="C88" s="33" t="s">
        <v>107</v>
      </c>
      <c r="D88" s="34" t="s">
        <v>111</v>
      </c>
      <c r="E88" s="40" t="s">
        <v>31</v>
      </c>
      <c r="F88" s="69">
        <v>80.5</v>
      </c>
      <c r="G88" s="69">
        <v>86.8</v>
      </c>
      <c r="H88" s="69">
        <v>90.2</v>
      </c>
    </row>
    <row r="89" spans="1:8" s="7" customFormat="1" ht="47.25">
      <c r="A89" s="21">
        <v>96</v>
      </c>
      <c r="B89" s="31" t="s">
        <v>112</v>
      </c>
      <c r="C89" s="25" t="s">
        <v>107</v>
      </c>
      <c r="D89" s="26" t="s">
        <v>113</v>
      </c>
      <c r="E89" s="46" t="s">
        <v>18</v>
      </c>
      <c r="F89" s="65">
        <f>F90+F91+F92</f>
        <v>8018.900000000001</v>
      </c>
      <c r="G89" s="65">
        <f>G90+G91+G92</f>
        <v>8246.5</v>
      </c>
      <c r="H89" s="65">
        <f>H90+H91+H92</f>
        <v>8575.6</v>
      </c>
    </row>
    <row r="90" spans="1:8" s="7" customFormat="1" ht="33.75" customHeight="1">
      <c r="A90" s="21">
        <v>97</v>
      </c>
      <c r="B90" s="32" t="s">
        <v>89</v>
      </c>
      <c r="C90" s="33" t="s">
        <v>107</v>
      </c>
      <c r="D90" s="34" t="s">
        <v>114</v>
      </c>
      <c r="E90" s="40" t="s">
        <v>90</v>
      </c>
      <c r="F90" s="66">
        <v>6852.6</v>
      </c>
      <c r="G90" s="66">
        <v>7126.4</v>
      </c>
      <c r="H90" s="66">
        <v>7411.2</v>
      </c>
    </row>
    <row r="91" spans="1:8" s="7" customFormat="1" ht="47.25">
      <c r="A91" s="21">
        <v>98</v>
      </c>
      <c r="B91" s="32" t="s">
        <v>30</v>
      </c>
      <c r="C91" s="33" t="s">
        <v>107</v>
      </c>
      <c r="D91" s="34" t="s">
        <v>114</v>
      </c>
      <c r="E91" s="40" t="s">
        <v>31</v>
      </c>
      <c r="F91" s="66">
        <v>1166.3</v>
      </c>
      <c r="G91" s="66">
        <v>1120.1</v>
      </c>
      <c r="H91" s="66">
        <v>1164.4</v>
      </c>
    </row>
    <row r="92" spans="1:8" s="7" customFormat="1" ht="47.25">
      <c r="A92" s="21">
        <v>99</v>
      </c>
      <c r="B92" s="32" t="s">
        <v>30</v>
      </c>
      <c r="C92" s="33" t="s">
        <v>107</v>
      </c>
      <c r="D92" s="34" t="s">
        <v>115</v>
      </c>
      <c r="E92" s="40" t="s">
        <v>31</v>
      </c>
      <c r="F92" s="69">
        <v>0</v>
      </c>
      <c r="G92" s="69">
        <v>0</v>
      </c>
      <c r="H92" s="69">
        <v>0</v>
      </c>
    </row>
    <row r="93" spans="1:8" s="7" customFormat="1" ht="36" customHeight="1">
      <c r="A93" s="21">
        <v>102</v>
      </c>
      <c r="B93" s="31" t="s">
        <v>116</v>
      </c>
      <c r="C93" s="25" t="s">
        <v>107</v>
      </c>
      <c r="D93" s="26" t="s">
        <v>117</v>
      </c>
      <c r="E93" s="46" t="s">
        <v>18</v>
      </c>
      <c r="F93" s="65">
        <f>SUM(F94:F94)</f>
        <v>5</v>
      </c>
      <c r="G93" s="65">
        <f>SUM(G94:G94)</f>
        <v>5</v>
      </c>
      <c r="H93" s="65">
        <f>SUM(H94:H94)</f>
        <v>5</v>
      </c>
    </row>
    <row r="94" spans="1:8" s="7" customFormat="1" ht="47.25">
      <c r="A94" s="21">
        <v>103</v>
      </c>
      <c r="B94" s="32" t="s">
        <v>30</v>
      </c>
      <c r="C94" s="39" t="s">
        <v>107</v>
      </c>
      <c r="D94" s="40" t="s">
        <v>118</v>
      </c>
      <c r="E94" s="40" t="s">
        <v>31</v>
      </c>
      <c r="F94" s="50">
        <v>5</v>
      </c>
      <c r="G94" s="50">
        <v>5</v>
      </c>
      <c r="H94" s="50">
        <v>5</v>
      </c>
    </row>
    <row r="95" spans="1:8" s="7" customFormat="1" ht="47.25">
      <c r="A95" s="21">
        <v>104</v>
      </c>
      <c r="B95" s="31" t="s">
        <v>119</v>
      </c>
      <c r="C95" s="25" t="s">
        <v>120</v>
      </c>
      <c r="D95" s="26" t="s">
        <v>17</v>
      </c>
      <c r="E95" s="46" t="s">
        <v>18</v>
      </c>
      <c r="F95" s="27">
        <f>F96+F98+F100</f>
        <v>90.3</v>
      </c>
      <c r="G95" s="27">
        <f>G96+G98+G100</f>
        <v>40.3</v>
      </c>
      <c r="H95" s="27">
        <f>H96+H98+H100</f>
        <v>40.3</v>
      </c>
    </row>
    <row r="96" spans="1:8" s="7" customFormat="1" ht="39" customHeight="1">
      <c r="A96" s="21">
        <v>105</v>
      </c>
      <c r="B96" s="31" t="s">
        <v>121</v>
      </c>
      <c r="C96" s="25" t="s">
        <v>120</v>
      </c>
      <c r="D96" s="26" t="s">
        <v>122</v>
      </c>
      <c r="E96" s="46" t="s">
        <v>18</v>
      </c>
      <c r="F96" s="65">
        <f>SUM(F97)</f>
        <v>74</v>
      </c>
      <c r="G96" s="65">
        <f>SUM(G97)</f>
        <v>24</v>
      </c>
      <c r="H96" s="65">
        <f>SUM(H97)</f>
        <v>24</v>
      </c>
    </row>
    <row r="97" spans="1:8" s="7" customFormat="1" ht="47.25">
      <c r="A97" s="21">
        <v>106</v>
      </c>
      <c r="B97" s="32" t="s">
        <v>30</v>
      </c>
      <c r="C97" s="70" t="s">
        <v>120</v>
      </c>
      <c r="D97" s="34" t="s">
        <v>123</v>
      </c>
      <c r="E97" s="40" t="s">
        <v>31</v>
      </c>
      <c r="F97" s="71">
        <v>74</v>
      </c>
      <c r="G97" s="71">
        <v>24</v>
      </c>
      <c r="H97" s="71">
        <v>24</v>
      </c>
    </row>
    <row r="98" spans="1:8" s="7" customFormat="1" ht="44.25" customHeight="1">
      <c r="A98" s="21">
        <v>107</v>
      </c>
      <c r="B98" s="31" t="s">
        <v>124</v>
      </c>
      <c r="C98" s="25" t="s">
        <v>120</v>
      </c>
      <c r="D98" s="26" t="s">
        <v>125</v>
      </c>
      <c r="E98" s="46" t="s">
        <v>18</v>
      </c>
      <c r="F98" s="65">
        <f>SUM(F99)</f>
        <v>5</v>
      </c>
      <c r="G98" s="65">
        <f>SUM(G99)</f>
        <v>5</v>
      </c>
      <c r="H98" s="65">
        <f>SUM(H99)</f>
        <v>5</v>
      </c>
    </row>
    <row r="99" spans="1:8" s="7" customFormat="1" ht="47.25">
      <c r="A99" s="21">
        <v>108</v>
      </c>
      <c r="B99" s="32" t="s">
        <v>30</v>
      </c>
      <c r="C99" s="70" t="s">
        <v>120</v>
      </c>
      <c r="D99" s="34" t="s">
        <v>126</v>
      </c>
      <c r="E99" s="40" t="s">
        <v>31</v>
      </c>
      <c r="F99" s="71">
        <v>5</v>
      </c>
      <c r="G99" s="71">
        <v>5</v>
      </c>
      <c r="H99" s="71">
        <v>5</v>
      </c>
    </row>
    <row r="100" spans="1:8" s="7" customFormat="1" ht="62.25" customHeight="1">
      <c r="A100" s="21">
        <v>109</v>
      </c>
      <c r="B100" s="31" t="s">
        <v>127</v>
      </c>
      <c r="C100" s="25" t="s">
        <v>120</v>
      </c>
      <c r="D100" s="26" t="s">
        <v>128</v>
      </c>
      <c r="E100" s="46" t="s">
        <v>18</v>
      </c>
      <c r="F100" s="65">
        <f>SUM(F101)</f>
        <v>11.3</v>
      </c>
      <c r="G100" s="65">
        <f>SUM(G101)</f>
        <v>11.3</v>
      </c>
      <c r="H100" s="65">
        <f>SUM(H101)</f>
        <v>11.3</v>
      </c>
    </row>
    <row r="101" spans="1:8" s="7" customFormat="1" ht="47.25">
      <c r="A101" s="21">
        <v>110</v>
      </c>
      <c r="B101" s="32" t="s">
        <v>30</v>
      </c>
      <c r="C101" s="70" t="s">
        <v>120</v>
      </c>
      <c r="D101" s="34" t="s">
        <v>129</v>
      </c>
      <c r="E101" s="40" t="s">
        <v>31</v>
      </c>
      <c r="F101" s="71">
        <v>11.3</v>
      </c>
      <c r="G101" s="71">
        <v>11.3</v>
      </c>
      <c r="H101" s="71">
        <v>11.3</v>
      </c>
    </row>
    <row r="102" spans="1:8" s="7" customFormat="1" ht="14.25">
      <c r="A102" s="21">
        <v>111</v>
      </c>
      <c r="B102" s="31" t="s">
        <v>130</v>
      </c>
      <c r="C102" s="25" t="s">
        <v>131</v>
      </c>
      <c r="D102" s="26" t="s">
        <v>17</v>
      </c>
      <c r="E102" s="46" t="s">
        <v>18</v>
      </c>
      <c r="F102" s="65">
        <f>F108+F112+F103+F116</f>
        <v>51769.8</v>
      </c>
      <c r="G102" s="65">
        <f>G108+G112+G103+G116</f>
        <v>48769.8</v>
      </c>
      <c r="H102" s="65">
        <f>H108+H112+H103+H116+0.1</f>
        <v>78769.90000000001</v>
      </c>
    </row>
    <row r="103" spans="1:8" s="7" customFormat="1" ht="24.75">
      <c r="A103" s="21">
        <v>112</v>
      </c>
      <c r="B103" s="31" t="s">
        <v>132</v>
      </c>
      <c r="C103" s="25" t="s">
        <v>133</v>
      </c>
      <c r="D103" s="26" t="s">
        <v>17</v>
      </c>
      <c r="E103" s="46" t="s">
        <v>18</v>
      </c>
      <c r="F103" s="65">
        <f aca="true" t="shared" si="21" ref="F103:F104">F104</f>
        <v>210.6</v>
      </c>
      <c r="G103" s="65">
        <f aca="true" t="shared" si="22" ref="G103:G104">G104</f>
        <v>210.6</v>
      </c>
      <c r="H103" s="65">
        <f aca="true" t="shared" si="23" ref="H103:H104">H104</f>
        <v>210.6</v>
      </c>
    </row>
    <row r="104" spans="1:8" s="7" customFormat="1" ht="24.75">
      <c r="A104" s="21">
        <v>113</v>
      </c>
      <c r="B104" s="31" t="s">
        <v>134</v>
      </c>
      <c r="C104" s="25" t="s">
        <v>133</v>
      </c>
      <c r="D104" s="26" t="s">
        <v>135</v>
      </c>
      <c r="E104" s="46" t="s">
        <v>18</v>
      </c>
      <c r="F104" s="65">
        <f t="shared" si="21"/>
        <v>210.6</v>
      </c>
      <c r="G104" s="65">
        <f t="shared" si="22"/>
        <v>210.6</v>
      </c>
      <c r="H104" s="65">
        <f t="shared" si="23"/>
        <v>210.6</v>
      </c>
    </row>
    <row r="105" spans="1:8" s="7" customFormat="1" ht="45.75" customHeight="1">
      <c r="A105" s="21">
        <v>114</v>
      </c>
      <c r="B105" s="31" t="s">
        <v>136</v>
      </c>
      <c r="C105" s="25" t="s">
        <v>133</v>
      </c>
      <c r="D105" s="26" t="s">
        <v>137</v>
      </c>
      <c r="E105" s="46" t="s">
        <v>18</v>
      </c>
      <c r="F105" s="65">
        <f>F106+F107</f>
        <v>210.6</v>
      </c>
      <c r="G105" s="65">
        <f>G106+G107</f>
        <v>210.6</v>
      </c>
      <c r="H105" s="65">
        <f>H106+H107</f>
        <v>210.6</v>
      </c>
    </row>
    <row r="106" spans="1:8" s="7" customFormat="1" ht="80.25" customHeight="1">
      <c r="A106" s="21">
        <v>115</v>
      </c>
      <c r="B106" s="32" t="s">
        <v>138</v>
      </c>
      <c r="C106" s="33" t="s">
        <v>133</v>
      </c>
      <c r="D106" s="34" t="s">
        <v>139</v>
      </c>
      <c r="E106" s="47" t="s">
        <v>31</v>
      </c>
      <c r="F106" s="66">
        <v>4.1</v>
      </c>
      <c r="G106" s="66">
        <v>4.1</v>
      </c>
      <c r="H106" s="66">
        <v>4.1</v>
      </c>
    </row>
    <row r="107" spans="1:8" s="7" customFormat="1" ht="58.5">
      <c r="A107" s="21">
        <v>116</v>
      </c>
      <c r="B107" s="32" t="s">
        <v>140</v>
      </c>
      <c r="C107" s="33" t="s">
        <v>133</v>
      </c>
      <c r="D107" s="34" t="s">
        <v>141</v>
      </c>
      <c r="E107" s="47" t="s">
        <v>31</v>
      </c>
      <c r="F107" s="66">
        <v>206.5</v>
      </c>
      <c r="G107" s="66">
        <v>206.5</v>
      </c>
      <c r="H107" s="66">
        <v>206.5</v>
      </c>
    </row>
    <row r="108" spans="1:8" s="7" customFormat="1" ht="14.25">
      <c r="A108" s="21">
        <v>117</v>
      </c>
      <c r="B108" s="31" t="s">
        <v>142</v>
      </c>
      <c r="C108" s="25" t="s">
        <v>143</v>
      </c>
      <c r="D108" s="26" t="s">
        <v>17</v>
      </c>
      <c r="E108" s="46" t="s">
        <v>18</v>
      </c>
      <c r="F108" s="65">
        <f aca="true" t="shared" si="24" ref="F108:F110">F109</f>
        <v>163</v>
      </c>
      <c r="G108" s="65">
        <f aca="true" t="shared" si="25" ref="G108:G110">G109</f>
        <v>163</v>
      </c>
      <c r="H108" s="65">
        <f aca="true" t="shared" si="26" ref="H108:H110">H109</f>
        <v>163</v>
      </c>
    </row>
    <row r="109" spans="1:8" s="7" customFormat="1" ht="24.75">
      <c r="A109" s="21">
        <v>118</v>
      </c>
      <c r="B109" s="31" t="s">
        <v>144</v>
      </c>
      <c r="C109" s="25" t="s">
        <v>143</v>
      </c>
      <c r="D109" s="26" t="s">
        <v>108</v>
      </c>
      <c r="E109" s="46" t="s">
        <v>18</v>
      </c>
      <c r="F109" s="65">
        <f t="shared" si="24"/>
        <v>163</v>
      </c>
      <c r="G109" s="65">
        <f t="shared" si="25"/>
        <v>163</v>
      </c>
      <c r="H109" s="65">
        <f t="shared" si="26"/>
        <v>163</v>
      </c>
    </row>
    <row r="110" spans="1:8" s="7" customFormat="1" ht="47.25">
      <c r="A110" s="21">
        <v>119</v>
      </c>
      <c r="B110" s="31" t="s">
        <v>112</v>
      </c>
      <c r="C110" s="25" t="s">
        <v>143</v>
      </c>
      <c r="D110" s="26" t="s">
        <v>113</v>
      </c>
      <c r="E110" s="46" t="s">
        <v>18</v>
      </c>
      <c r="F110" s="65">
        <f t="shared" si="24"/>
        <v>163</v>
      </c>
      <c r="G110" s="65">
        <f t="shared" si="25"/>
        <v>163</v>
      </c>
      <c r="H110" s="65">
        <f t="shared" si="26"/>
        <v>163</v>
      </c>
    </row>
    <row r="111" spans="1:8" s="7" customFormat="1" ht="47.25">
      <c r="A111" s="21">
        <v>120</v>
      </c>
      <c r="B111" s="32" t="s">
        <v>30</v>
      </c>
      <c r="C111" s="33" t="s">
        <v>143</v>
      </c>
      <c r="D111" s="34" t="s">
        <v>145</v>
      </c>
      <c r="E111" s="47" t="s">
        <v>31</v>
      </c>
      <c r="F111" s="66">
        <v>163</v>
      </c>
      <c r="G111" s="66">
        <v>163</v>
      </c>
      <c r="H111" s="66">
        <v>163</v>
      </c>
    </row>
    <row r="112" spans="1:8" s="7" customFormat="1" ht="36">
      <c r="A112" s="21">
        <v>121</v>
      </c>
      <c r="B112" s="45" t="s">
        <v>146</v>
      </c>
      <c r="C112" s="25" t="s">
        <v>147</v>
      </c>
      <c r="D112" s="26" t="s">
        <v>135</v>
      </c>
      <c r="E112" s="37" t="s">
        <v>18</v>
      </c>
      <c r="F112" s="65">
        <f>F113</f>
        <v>48280.3</v>
      </c>
      <c r="G112" s="65">
        <f>G113</f>
        <v>48280.3</v>
      </c>
      <c r="H112" s="65">
        <f>H113</f>
        <v>78280.3</v>
      </c>
    </row>
    <row r="113" spans="1:8" s="7" customFormat="1" ht="24.75">
      <c r="A113" s="21">
        <v>122</v>
      </c>
      <c r="B113" s="72" t="s">
        <v>148</v>
      </c>
      <c r="C113" s="25" t="s">
        <v>147</v>
      </c>
      <c r="D113" s="26" t="s">
        <v>149</v>
      </c>
      <c r="E113" s="37" t="s">
        <v>18</v>
      </c>
      <c r="F113" s="65">
        <f>SUM(F114:F115)</f>
        <v>48280.3</v>
      </c>
      <c r="G113" s="65">
        <f>SUM(G114:G115)</f>
        <v>48280.3</v>
      </c>
      <c r="H113" s="65">
        <f>SUM(H114:H115)</f>
        <v>78280.3</v>
      </c>
    </row>
    <row r="114" spans="1:8" s="7" customFormat="1" ht="47.25">
      <c r="A114" s="21"/>
      <c r="B114" s="32" t="s">
        <v>30</v>
      </c>
      <c r="C114" s="68" t="s">
        <v>147</v>
      </c>
      <c r="D114" s="56" t="s">
        <v>150</v>
      </c>
      <c r="E114" s="73" t="s">
        <v>31</v>
      </c>
      <c r="F114" s="66">
        <v>31361</v>
      </c>
      <c r="G114" s="66">
        <v>31361</v>
      </c>
      <c r="H114" s="66">
        <v>61361</v>
      </c>
    </row>
    <row r="115" spans="1:8" s="7" customFormat="1" ht="47.25">
      <c r="A115" s="21">
        <v>123</v>
      </c>
      <c r="B115" s="32" t="s">
        <v>30</v>
      </c>
      <c r="C115" s="68" t="s">
        <v>147</v>
      </c>
      <c r="D115" s="56" t="s">
        <v>151</v>
      </c>
      <c r="E115" s="73" t="s">
        <v>31</v>
      </c>
      <c r="F115" s="66">
        <v>16919.3</v>
      </c>
      <c r="G115" s="66">
        <v>16919.3</v>
      </c>
      <c r="H115" s="66">
        <v>16919.3</v>
      </c>
    </row>
    <row r="116" spans="1:8" s="7" customFormat="1" ht="76.5" customHeight="1">
      <c r="A116" s="21">
        <v>124</v>
      </c>
      <c r="B116" s="31" t="s">
        <v>21</v>
      </c>
      <c r="C116" s="25" t="s">
        <v>152</v>
      </c>
      <c r="D116" s="26" t="s">
        <v>22</v>
      </c>
      <c r="E116" s="37" t="s">
        <v>18</v>
      </c>
      <c r="F116" s="65">
        <f>F117+F119</f>
        <v>3115.9</v>
      </c>
      <c r="G116" s="65">
        <f>G117+G119</f>
        <v>115.9</v>
      </c>
      <c r="H116" s="65">
        <f>H117+H119</f>
        <v>115.9</v>
      </c>
    </row>
    <row r="117" spans="1:8" s="7" customFormat="1" ht="36">
      <c r="A117" s="21">
        <v>125</v>
      </c>
      <c r="B117" s="31" t="s">
        <v>153</v>
      </c>
      <c r="C117" s="25" t="s">
        <v>152</v>
      </c>
      <c r="D117" s="26" t="s">
        <v>154</v>
      </c>
      <c r="E117" s="37" t="s">
        <v>18</v>
      </c>
      <c r="F117" s="65">
        <f>SUM(F118:F118)</f>
        <v>115.9</v>
      </c>
      <c r="G117" s="65">
        <f>SUM(G118:G118)</f>
        <v>115.9</v>
      </c>
      <c r="H117" s="65">
        <f>SUM(H118:H118)</f>
        <v>115.9</v>
      </c>
    </row>
    <row r="118" spans="1:8" s="7" customFormat="1" ht="47.25">
      <c r="A118" s="21">
        <v>126</v>
      </c>
      <c r="B118" s="32" t="s">
        <v>30</v>
      </c>
      <c r="C118" s="33" t="s">
        <v>152</v>
      </c>
      <c r="D118" s="34" t="s">
        <v>155</v>
      </c>
      <c r="E118" s="40" t="s">
        <v>31</v>
      </c>
      <c r="F118" s="66">
        <v>115.9</v>
      </c>
      <c r="G118" s="66">
        <v>115.9</v>
      </c>
      <c r="H118" s="66">
        <v>115.9</v>
      </c>
    </row>
    <row r="119" spans="1:8" s="7" customFormat="1" ht="36">
      <c r="A119" s="21">
        <v>128</v>
      </c>
      <c r="B119" s="31" t="s">
        <v>67</v>
      </c>
      <c r="C119" s="25" t="s">
        <v>152</v>
      </c>
      <c r="D119" s="26" t="s">
        <v>70</v>
      </c>
      <c r="E119" s="37" t="s">
        <v>18</v>
      </c>
      <c r="F119" s="65">
        <f>F120</f>
        <v>3000</v>
      </c>
      <c r="G119" s="65">
        <f>G120</f>
        <v>0</v>
      </c>
      <c r="H119" s="65">
        <f>H120</f>
        <v>0</v>
      </c>
    </row>
    <row r="120" spans="1:8" s="7" customFormat="1" ht="47.25">
      <c r="A120" s="21">
        <v>129</v>
      </c>
      <c r="B120" s="32" t="s">
        <v>30</v>
      </c>
      <c r="C120" s="33" t="s">
        <v>152</v>
      </c>
      <c r="D120" s="34" t="s">
        <v>70</v>
      </c>
      <c r="E120" s="40" t="s">
        <v>31</v>
      </c>
      <c r="F120" s="71">
        <v>3000</v>
      </c>
      <c r="G120" s="71">
        <v>0</v>
      </c>
      <c r="H120" s="71">
        <v>0</v>
      </c>
    </row>
    <row r="121" spans="1:8" s="7" customFormat="1" ht="24.75">
      <c r="A121" s="21">
        <v>130</v>
      </c>
      <c r="B121" s="31" t="s">
        <v>156</v>
      </c>
      <c r="C121" s="25" t="s">
        <v>157</v>
      </c>
      <c r="D121" s="26" t="s">
        <v>17</v>
      </c>
      <c r="E121" s="37" t="s">
        <v>18</v>
      </c>
      <c r="F121" s="65">
        <f>F122+F128+F141+F147</f>
        <v>239991.90000000002</v>
      </c>
      <c r="G121" s="74">
        <f>G123+G129+G142+G147</f>
        <v>137511.5</v>
      </c>
      <c r="H121" s="65">
        <f>H123+H129+H142+H147</f>
        <v>49392.3</v>
      </c>
    </row>
    <row r="122" spans="1:8" s="7" customFormat="1" ht="14.25">
      <c r="A122" s="21">
        <v>131</v>
      </c>
      <c r="B122" s="64" t="s">
        <v>158</v>
      </c>
      <c r="C122" s="25" t="s">
        <v>159</v>
      </c>
      <c r="D122" s="26" t="s">
        <v>17</v>
      </c>
      <c r="E122" s="37" t="s">
        <v>18</v>
      </c>
      <c r="F122" s="65">
        <f aca="true" t="shared" si="27" ref="F122:F123">F123</f>
        <v>16980.2</v>
      </c>
      <c r="G122" s="65">
        <f aca="true" t="shared" si="28" ref="G122:G123">G123</f>
        <v>16339.5</v>
      </c>
      <c r="H122" s="65">
        <f aca="true" t="shared" si="29" ref="H122:H123">H123</f>
        <v>16339.5</v>
      </c>
    </row>
    <row r="123" spans="1:8" s="7" customFormat="1" ht="36">
      <c r="A123" s="21">
        <v>132</v>
      </c>
      <c r="B123" s="24" t="s">
        <v>146</v>
      </c>
      <c r="C123" s="25" t="s">
        <v>160</v>
      </c>
      <c r="D123" s="26" t="s">
        <v>135</v>
      </c>
      <c r="E123" s="46" t="s">
        <v>18</v>
      </c>
      <c r="F123" s="65">
        <f t="shared" si="27"/>
        <v>16980.2</v>
      </c>
      <c r="G123" s="65">
        <f t="shared" si="28"/>
        <v>16339.5</v>
      </c>
      <c r="H123" s="65">
        <f t="shared" si="29"/>
        <v>16339.5</v>
      </c>
    </row>
    <row r="124" spans="1:8" s="7" customFormat="1" ht="60" customHeight="1">
      <c r="A124" s="21">
        <v>133</v>
      </c>
      <c r="B124" s="24" t="s">
        <v>161</v>
      </c>
      <c r="C124" s="25" t="s">
        <v>159</v>
      </c>
      <c r="D124" s="26" t="s">
        <v>162</v>
      </c>
      <c r="E124" s="46" t="s">
        <v>18</v>
      </c>
      <c r="F124" s="65">
        <f>SUM(F125:F127)</f>
        <v>16980.2</v>
      </c>
      <c r="G124" s="65">
        <f>SUM(G125:G127)</f>
        <v>16339.5</v>
      </c>
      <c r="H124" s="65">
        <f>SUM(H125:H127)</f>
        <v>16339.5</v>
      </c>
    </row>
    <row r="125" spans="1:8" s="7" customFormat="1" ht="69.75">
      <c r="A125" s="21">
        <v>134</v>
      </c>
      <c r="B125" s="75" t="s">
        <v>163</v>
      </c>
      <c r="C125" s="33" t="s">
        <v>159</v>
      </c>
      <c r="D125" s="34" t="s">
        <v>164</v>
      </c>
      <c r="E125" s="47" t="s">
        <v>31</v>
      </c>
      <c r="F125" s="66">
        <v>12904.5</v>
      </c>
      <c r="G125" s="66">
        <v>12904.5</v>
      </c>
      <c r="H125" s="66">
        <v>12904.5</v>
      </c>
    </row>
    <row r="126" spans="1:8" s="7" customFormat="1" ht="58.5">
      <c r="A126" s="21">
        <v>135</v>
      </c>
      <c r="B126" s="75" t="s">
        <v>165</v>
      </c>
      <c r="C126" s="33" t="s">
        <v>159</v>
      </c>
      <c r="D126" s="34" t="s">
        <v>166</v>
      </c>
      <c r="E126" s="47" t="s">
        <v>31</v>
      </c>
      <c r="F126" s="66">
        <v>3496.7</v>
      </c>
      <c r="G126" s="66">
        <v>3435</v>
      </c>
      <c r="H126" s="66">
        <v>3435</v>
      </c>
    </row>
    <row r="127" spans="1:8" s="7" customFormat="1" ht="50.25" customHeight="1">
      <c r="A127" s="21"/>
      <c r="B127" s="75" t="s">
        <v>30</v>
      </c>
      <c r="C127" s="33" t="s">
        <v>159</v>
      </c>
      <c r="D127" s="34" t="s">
        <v>167</v>
      </c>
      <c r="E127" s="47" t="s">
        <v>31</v>
      </c>
      <c r="F127" s="66">
        <v>579</v>
      </c>
      <c r="G127" s="66">
        <v>0</v>
      </c>
      <c r="H127" s="66">
        <v>0</v>
      </c>
    </row>
    <row r="128" spans="1:8" s="7" customFormat="1" ht="14.25">
      <c r="A128" s="21">
        <v>136</v>
      </c>
      <c r="B128" s="76" t="s">
        <v>168</v>
      </c>
      <c r="C128" s="25" t="s">
        <v>169</v>
      </c>
      <c r="D128" s="26" t="s">
        <v>17</v>
      </c>
      <c r="E128" s="37" t="s">
        <v>18</v>
      </c>
      <c r="F128" s="65">
        <f>F129</f>
        <v>186670.40000000002</v>
      </c>
      <c r="G128" s="65">
        <f>G129</f>
        <v>98194.2</v>
      </c>
      <c r="H128" s="65">
        <f>H129</f>
        <v>10075</v>
      </c>
    </row>
    <row r="129" spans="1:8" s="7" customFormat="1" ht="36">
      <c r="A129" s="21">
        <v>137</v>
      </c>
      <c r="B129" s="24" t="s">
        <v>146</v>
      </c>
      <c r="C129" s="25" t="s">
        <v>169</v>
      </c>
      <c r="D129" s="26" t="s">
        <v>135</v>
      </c>
      <c r="E129" s="46" t="s">
        <v>18</v>
      </c>
      <c r="F129" s="65">
        <f>F130+F138</f>
        <v>186670.40000000002</v>
      </c>
      <c r="G129" s="65">
        <f>G130+G138</f>
        <v>98194.2</v>
      </c>
      <c r="H129" s="65">
        <f>H130+H138</f>
        <v>10075</v>
      </c>
    </row>
    <row r="130" spans="1:8" s="7" customFormat="1" ht="36">
      <c r="A130" s="21">
        <v>138</v>
      </c>
      <c r="B130" s="31" t="s">
        <v>170</v>
      </c>
      <c r="C130" s="25" t="s">
        <v>169</v>
      </c>
      <c r="D130" s="26" t="s">
        <v>171</v>
      </c>
      <c r="E130" s="46" t="s">
        <v>18</v>
      </c>
      <c r="F130" s="65">
        <f>SUM(F131:F137)</f>
        <v>178878.2</v>
      </c>
      <c r="G130" s="65">
        <f>SUM(G131:G137)</f>
        <v>90402</v>
      </c>
      <c r="H130" s="65">
        <f>SUM(H131:H137)</f>
        <v>10075</v>
      </c>
    </row>
    <row r="131" spans="1:8" s="7" customFormat="1" ht="47.25">
      <c r="A131" s="21">
        <v>139</v>
      </c>
      <c r="B131" s="32" t="s">
        <v>172</v>
      </c>
      <c r="C131" s="33" t="s">
        <v>169</v>
      </c>
      <c r="D131" s="34" t="s">
        <v>173</v>
      </c>
      <c r="E131" s="47" t="s">
        <v>31</v>
      </c>
      <c r="F131" s="66">
        <v>13240</v>
      </c>
      <c r="G131" s="66">
        <v>75</v>
      </c>
      <c r="H131" s="66">
        <v>75</v>
      </c>
    </row>
    <row r="132" spans="1:8" s="7" customFormat="1" ht="87" customHeight="1">
      <c r="A132" s="21">
        <v>140</v>
      </c>
      <c r="B132" s="77" t="s">
        <v>174</v>
      </c>
      <c r="C132" s="68" t="s">
        <v>169</v>
      </c>
      <c r="D132" s="56" t="s">
        <v>173</v>
      </c>
      <c r="E132" s="56" t="s">
        <v>175</v>
      </c>
      <c r="F132" s="66">
        <v>0</v>
      </c>
      <c r="G132" s="69">
        <v>0</v>
      </c>
      <c r="H132" s="69">
        <v>0</v>
      </c>
    </row>
    <row r="133" spans="1:8" s="7" customFormat="1" ht="36">
      <c r="A133" s="21">
        <v>141</v>
      </c>
      <c r="B133" s="78" t="s">
        <v>176</v>
      </c>
      <c r="C133" s="33" t="s">
        <v>169</v>
      </c>
      <c r="D133" s="34" t="s">
        <v>177</v>
      </c>
      <c r="E133" s="47" t="s">
        <v>178</v>
      </c>
      <c r="F133" s="69">
        <v>0</v>
      </c>
      <c r="G133" s="69">
        <v>5000</v>
      </c>
      <c r="H133" s="69">
        <v>10000</v>
      </c>
    </row>
    <row r="134" spans="1:8" s="7" customFormat="1" ht="47.25">
      <c r="A134" s="21"/>
      <c r="B134" s="32" t="s">
        <v>172</v>
      </c>
      <c r="C134" s="68" t="s">
        <v>169</v>
      </c>
      <c r="D134" s="56" t="s">
        <v>179</v>
      </c>
      <c r="E134" s="56" t="s">
        <v>31</v>
      </c>
      <c r="F134" s="69">
        <v>81227</v>
      </c>
      <c r="G134" s="69">
        <v>81227</v>
      </c>
      <c r="H134" s="69">
        <v>0</v>
      </c>
    </row>
    <row r="135" spans="1:8" s="7" customFormat="1" ht="99" customHeight="1">
      <c r="A135" s="21">
        <v>142</v>
      </c>
      <c r="B135" s="79" t="s">
        <v>180</v>
      </c>
      <c r="C135" s="80" t="s">
        <v>181</v>
      </c>
      <c r="D135" s="34" t="s">
        <v>182</v>
      </c>
      <c r="E135" s="34" t="s">
        <v>178</v>
      </c>
      <c r="F135" s="81">
        <v>76295.6</v>
      </c>
      <c r="G135" s="81">
        <v>0</v>
      </c>
      <c r="H135" s="69">
        <v>0</v>
      </c>
    </row>
    <row r="136" spans="1:13" s="7" customFormat="1" ht="102" customHeight="1">
      <c r="A136" s="21">
        <v>143</v>
      </c>
      <c r="B136" s="79" t="s">
        <v>180</v>
      </c>
      <c r="C136" s="80" t="s">
        <v>181</v>
      </c>
      <c r="D136" s="34" t="s">
        <v>183</v>
      </c>
      <c r="E136" s="34" t="s">
        <v>178</v>
      </c>
      <c r="F136" s="82">
        <v>4015.6</v>
      </c>
      <c r="G136" s="82">
        <v>0</v>
      </c>
      <c r="H136" s="69">
        <v>0</v>
      </c>
      <c r="I136"/>
      <c r="J136"/>
      <c r="K136"/>
      <c r="L136"/>
      <c r="M136"/>
    </row>
    <row r="137" spans="1:8" s="7" customFormat="1" ht="36">
      <c r="A137" s="21">
        <v>144</v>
      </c>
      <c r="B137" s="78" t="s">
        <v>184</v>
      </c>
      <c r="C137" s="33" t="s">
        <v>169</v>
      </c>
      <c r="D137" s="34" t="s">
        <v>185</v>
      </c>
      <c r="E137" s="47" t="s">
        <v>178</v>
      </c>
      <c r="F137" s="66">
        <v>4100</v>
      </c>
      <c r="G137" s="66">
        <v>4100</v>
      </c>
      <c r="H137" s="66">
        <v>0</v>
      </c>
    </row>
    <row r="138" spans="1:13" s="7" customFormat="1" ht="72" customHeight="1">
      <c r="A138" s="21">
        <v>145</v>
      </c>
      <c r="B138" s="83" t="s">
        <v>186</v>
      </c>
      <c r="C138" s="84" t="s">
        <v>169</v>
      </c>
      <c r="D138" s="85" t="s">
        <v>187</v>
      </c>
      <c r="E138" s="85" t="s">
        <v>18</v>
      </c>
      <c r="F138" s="86">
        <f>F139+F140</f>
        <v>7792.2</v>
      </c>
      <c r="G138" s="87">
        <f>G139+G140</f>
        <v>7792.2</v>
      </c>
      <c r="H138" s="87">
        <f>H139+H140</f>
        <v>0</v>
      </c>
      <c r="J138"/>
      <c r="K138"/>
      <c r="L138"/>
      <c r="M138"/>
    </row>
    <row r="139" spans="1:13" s="7" customFormat="1" ht="60" customHeight="1">
      <c r="A139" s="21">
        <v>146</v>
      </c>
      <c r="B139" s="88" t="s">
        <v>188</v>
      </c>
      <c r="C139" s="68" t="s">
        <v>169</v>
      </c>
      <c r="D139" s="56" t="s">
        <v>189</v>
      </c>
      <c r="E139" s="56" t="s">
        <v>178</v>
      </c>
      <c r="F139" s="41">
        <v>7402.7</v>
      </c>
      <c r="G139" s="41">
        <v>7402.7</v>
      </c>
      <c r="H139" s="41">
        <v>0</v>
      </c>
      <c r="J139"/>
      <c r="K139"/>
      <c r="L139"/>
      <c r="M139"/>
    </row>
    <row r="140" spans="1:13" s="7" customFormat="1" ht="57" customHeight="1">
      <c r="A140" s="21">
        <v>147</v>
      </c>
      <c r="B140" s="88" t="s">
        <v>188</v>
      </c>
      <c r="C140" s="68" t="s">
        <v>169</v>
      </c>
      <c r="D140" s="56" t="s">
        <v>190</v>
      </c>
      <c r="E140" s="56" t="s">
        <v>178</v>
      </c>
      <c r="F140" s="41">
        <v>389.5</v>
      </c>
      <c r="G140" s="41">
        <v>389.5</v>
      </c>
      <c r="H140" s="41">
        <v>0</v>
      </c>
      <c r="J140"/>
      <c r="K140"/>
      <c r="L140"/>
      <c r="M140"/>
    </row>
    <row r="141" spans="1:8" s="7" customFormat="1" ht="14.25">
      <c r="A141" s="21">
        <v>148</v>
      </c>
      <c r="B141" s="76" t="s">
        <v>191</v>
      </c>
      <c r="C141" s="25" t="s">
        <v>192</v>
      </c>
      <c r="D141" s="26" t="s">
        <v>17</v>
      </c>
      <c r="E141" s="37" t="s">
        <v>18</v>
      </c>
      <c r="F141" s="65">
        <f aca="true" t="shared" si="30" ref="F141:F142">F142</f>
        <v>33203.3</v>
      </c>
      <c r="G141" s="65">
        <f aca="true" t="shared" si="31" ref="G141:G142">G142</f>
        <v>20010.8</v>
      </c>
      <c r="H141" s="65">
        <f aca="true" t="shared" si="32" ref="H141:H142">H142</f>
        <v>20010.8</v>
      </c>
    </row>
    <row r="142" spans="1:8" s="7" customFormat="1" ht="36">
      <c r="A142" s="21">
        <v>149</v>
      </c>
      <c r="B142" s="24" t="s">
        <v>146</v>
      </c>
      <c r="C142" s="25" t="s">
        <v>192</v>
      </c>
      <c r="D142" s="26" t="s">
        <v>135</v>
      </c>
      <c r="E142" s="37" t="s">
        <v>18</v>
      </c>
      <c r="F142" s="65">
        <f t="shared" si="30"/>
        <v>33203.3</v>
      </c>
      <c r="G142" s="65">
        <f t="shared" si="31"/>
        <v>20010.8</v>
      </c>
      <c r="H142" s="65">
        <f t="shared" si="32"/>
        <v>20010.8</v>
      </c>
    </row>
    <row r="143" spans="1:8" s="7" customFormat="1" ht="38.25" customHeight="1">
      <c r="A143" s="21">
        <v>150</v>
      </c>
      <c r="B143" s="31" t="s">
        <v>193</v>
      </c>
      <c r="C143" s="25" t="s">
        <v>192</v>
      </c>
      <c r="D143" s="26" t="s">
        <v>137</v>
      </c>
      <c r="E143" s="37" t="s">
        <v>18</v>
      </c>
      <c r="F143" s="65">
        <f>SUM(F144:F146)</f>
        <v>33203.3</v>
      </c>
      <c r="G143" s="65">
        <f>SUM(G144:G146)</f>
        <v>20010.8</v>
      </c>
      <c r="H143" s="65">
        <f>SUM(H144:H146)</f>
        <v>20010.8</v>
      </c>
    </row>
    <row r="144" spans="1:8" s="7" customFormat="1" ht="47.25">
      <c r="A144" s="21">
        <v>151</v>
      </c>
      <c r="B144" s="32" t="s">
        <v>172</v>
      </c>
      <c r="C144" s="33" t="s">
        <v>192</v>
      </c>
      <c r="D144" s="34" t="s">
        <v>194</v>
      </c>
      <c r="E144" s="40" t="s">
        <v>31</v>
      </c>
      <c r="F144" s="66">
        <v>31837.3</v>
      </c>
      <c r="G144" s="66">
        <v>19975.8</v>
      </c>
      <c r="H144" s="66">
        <v>19975.8</v>
      </c>
    </row>
    <row r="145" spans="1:8" s="7" customFormat="1" ht="24.75">
      <c r="A145" s="21">
        <v>152</v>
      </c>
      <c r="B145" s="32" t="s">
        <v>195</v>
      </c>
      <c r="C145" s="33" t="s">
        <v>192</v>
      </c>
      <c r="D145" s="34" t="s">
        <v>194</v>
      </c>
      <c r="E145" s="40" t="s">
        <v>196</v>
      </c>
      <c r="F145" s="66">
        <v>35</v>
      </c>
      <c r="G145" s="66">
        <v>35</v>
      </c>
      <c r="H145" s="66">
        <v>35</v>
      </c>
    </row>
    <row r="146" spans="1:8" s="7" customFormat="1" ht="61.5" customHeight="1">
      <c r="A146" s="21">
        <v>153</v>
      </c>
      <c r="B146" s="32" t="s">
        <v>172</v>
      </c>
      <c r="C146" s="68" t="s">
        <v>192</v>
      </c>
      <c r="D146" s="56" t="s">
        <v>197</v>
      </c>
      <c r="E146" s="56" t="s">
        <v>31</v>
      </c>
      <c r="F146" s="66">
        <v>1331</v>
      </c>
      <c r="G146" s="66">
        <v>0</v>
      </c>
      <c r="H146" s="66">
        <v>0</v>
      </c>
    </row>
    <row r="147" spans="1:8" s="7" customFormat="1" ht="36">
      <c r="A147" s="21">
        <v>154</v>
      </c>
      <c r="B147" s="31" t="s">
        <v>198</v>
      </c>
      <c r="C147" s="25" t="s">
        <v>199</v>
      </c>
      <c r="D147" s="26" t="s">
        <v>17</v>
      </c>
      <c r="E147" s="37" t="s">
        <v>18</v>
      </c>
      <c r="F147" s="65">
        <f>SUM(F148:F148)</f>
        <v>3138</v>
      </c>
      <c r="G147" s="65">
        <f>SUM(G148:G148)</f>
        <v>2967</v>
      </c>
      <c r="H147" s="65">
        <f>SUM(H148:H148)</f>
        <v>2967</v>
      </c>
    </row>
    <row r="148" spans="1:8" s="7" customFormat="1" ht="117.75" customHeight="1">
      <c r="A148" s="21">
        <v>155</v>
      </c>
      <c r="B148" s="75" t="s">
        <v>200</v>
      </c>
      <c r="C148" s="34" t="s">
        <v>201</v>
      </c>
      <c r="D148" s="34" t="s">
        <v>202</v>
      </c>
      <c r="E148" s="40" t="s">
        <v>82</v>
      </c>
      <c r="F148" s="66">
        <v>3138</v>
      </c>
      <c r="G148" s="66">
        <v>2967</v>
      </c>
      <c r="H148" s="66">
        <v>2967</v>
      </c>
    </row>
    <row r="149" spans="1:8" s="7" customFormat="1" ht="14.25">
      <c r="A149" s="21">
        <v>156</v>
      </c>
      <c r="B149" s="31" t="s">
        <v>203</v>
      </c>
      <c r="C149" s="36" t="s">
        <v>204</v>
      </c>
      <c r="D149" s="36" t="s">
        <v>17</v>
      </c>
      <c r="E149" s="37" t="s">
        <v>18</v>
      </c>
      <c r="F149" s="27">
        <f>F151+F161+F190+F180+F204</f>
        <v>390134</v>
      </c>
      <c r="G149" s="27">
        <f>G151+G161+G190+G180+G204</f>
        <v>400705.3</v>
      </c>
      <c r="H149" s="27">
        <f>H151+H161+H190+H180+H204</f>
        <v>418994.4</v>
      </c>
    </row>
    <row r="150" spans="1:8" s="7" customFormat="1" ht="47.25">
      <c r="A150" s="21">
        <v>157</v>
      </c>
      <c r="B150" s="31" t="s">
        <v>205</v>
      </c>
      <c r="C150" s="36" t="s">
        <v>204</v>
      </c>
      <c r="D150" s="37" t="s">
        <v>206</v>
      </c>
      <c r="E150" s="37" t="s">
        <v>18</v>
      </c>
      <c r="F150" s="27">
        <f>F151+F161+F180</f>
        <v>379020.7</v>
      </c>
      <c r="G150" s="27">
        <f>G151+G161+G180</f>
        <v>390402</v>
      </c>
      <c r="H150" s="27">
        <f>H151+H161+H180</f>
        <v>408675.9</v>
      </c>
    </row>
    <row r="151" spans="1:8" s="7" customFormat="1" ht="47.25">
      <c r="A151" s="21">
        <v>158</v>
      </c>
      <c r="B151" s="31" t="s">
        <v>207</v>
      </c>
      <c r="C151" s="36" t="s">
        <v>208</v>
      </c>
      <c r="D151" s="37" t="s">
        <v>209</v>
      </c>
      <c r="E151" s="37" t="s">
        <v>18</v>
      </c>
      <c r="F151" s="27">
        <f>F152+F155+F159+F157</f>
        <v>158429.6</v>
      </c>
      <c r="G151" s="27">
        <f>G152+G155+G159</f>
        <v>167340.5</v>
      </c>
      <c r="H151" s="27">
        <f>H152+H155+H159</f>
        <v>176157.8</v>
      </c>
    </row>
    <row r="152" spans="1:8" s="7" customFormat="1" ht="113.25">
      <c r="A152" s="21">
        <v>159</v>
      </c>
      <c r="B152" s="89" t="s">
        <v>210</v>
      </c>
      <c r="C152" s="43" t="s">
        <v>208</v>
      </c>
      <c r="D152" s="26" t="s">
        <v>211</v>
      </c>
      <c r="E152" s="26" t="s">
        <v>18</v>
      </c>
      <c r="F152" s="27">
        <f>SUM(F153:F154)</f>
        <v>113901</v>
      </c>
      <c r="G152" s="27">
        <f>SUM(G153:G154)</f>
        <v>121293</v>
      </c>
      <c r="H152" s="27">
        <f>SUM(H153:H154)</f>
        <v>128701</v>
      </c>
    </row>
    <row r="153" spans="1:8" s="7" customFormat="1" ht="24.75">
      <c r="A153" s="21">
        <v>160</v>
      </c>
      <c r="B153" s="32" t="s">
        <v>212</v>
      </c>
      <c r="C153" s="70" t="s">
        <v>208</v>
      </c>
      <c r="D153" s="34" t="s">
        <v>213</v>
      </c>
      <c r="E153" s="40" t="s">
        <v>78</v>
      </c>
      <c r="F153" s="35">
        <v>113212</v>
      </c>
      <c r="G153" s="35">
        <v>120576</v>
      </c>
      <c r="H153" s="35">
        <v>127955</v>
      </c>
    </row>
    <row r="154" spans="1:8" s="7" customFormat="1" ht="24.75">
      <c r="A154" s="21">
        <v>161</v>
      </c>
      <c r="B154" s="32" t="s">
        <v>212</v>
      </c>
      <c r="C154" s="70" t="s">
        <v>208</v>
      </c>
      <c r="D154" s="34" t="s">
        <v>214</v>
      </c>
      <c r="E154" s="40" t="s">
        <v>78</v>
      </c>
      <c r="F154" s="35">
        <v>689</v>
      </c>
      <c r="G154" s="35">
        <v>717</v>
      </c>
      <c r="H154" s="35">
        <v>746</v>
      </c>
    </row>
    <row r="155" spans="1:8" s="7" customFormat="1" ht="36">
      <c r="A155" s="21">
        <v>162</v>
      </c>
      <c r="B155" s="31" t="s">
        <v>215</v>
      </c>
      <c r="C155" s="36" t="s">
        <v>208</v>
      </c>
      <c r="D155" s="26" t="s">
        <v>216</v>
      </c>
      <c r="E155" s="37" t="s">
        <v>18</v>
      </c>
      <c r="F155" s="27">
        <f>SUM(F156:F156)</f>
        <v>37860.6</v>
      </c>
      <c r="G155" s="27">
        <f>SUM(G156:G156)</f>
        <v>40233.5</v>
      </c>
      <c r="H155" s="27">
        <f>SUM(H156:H156)</f>
        <v>41642.8</v>
      </c>
    </row>
    <row r="156" spans="1:8" s="7" customFormat="1" ht="24.75">
      <c r="A156" s="21">
        <v>163</v>
      </c>
      <c r="B156" s="32" t="s">
        <v>212</v>
      </c>
      <c r="C156" s="39" t="s">
        <v>208</v>
      </c>
      <c r="D156" s="40" t="s">
        <v>216</v>
      </c>
      <c r="E156" s="40" t="s">
        <v>78</v>
      </c>
      <c r="F156" s="35">
        <v>37860.6</v>
      </c>
      <c r="G156" s="35">
        <v>40233.5</v>
      </c>
      <c r="H156" s="35">
        <v>41642.8</v>
      </c>
    </row>
    <row r="157" spans="1:8" s="7" customFormat="1" ht="58.5">
      <c r="A157" s="21">
        <v>164</v>
      </c>
      <c r="B157" s="31" t="s">
        <v>217</v>
      </c>
      <c r="C157" s="90" t="s">
        <v>208</v>
      </c>
      <c r="D157" s="43" t="s">
        <v>218</v>
      </c>
      <c r="E157" s="43" t="s">
        <v>78</v>
      </c>
      <c r="F157" s="27">
        <f>F158</f>
        <v>0</v>
      </c>
      <c r="G157" s="27">
        <v>0</v>
      </c>
      <c r="H157" s="27">
        <v>0</v>
      </c>
    </row>
    <row r="158" spans="1:8" s="7" customFormat="1" ht="24.75">
      <c r="A158" s="21">
        <v>165</v>
      </c>
      <c r="B158" s="32" t="s">
        <v>219</v>
      </c>
      <c r="C158" s="53" t="s">
        <v>208</v>
      </c>
      <c r="D158" s="70" t="s">
        <v>218</v>
      </c>
      <c r="E158" s="70" t="s">
        <v>78</v>
      </c>
      <c r="F158" s="50">
        <v>0</v>
      </c>
      <c r="G158" s="50">
        <v>0</v>
      </c>
      <c r="H158" s="50">
        <v>0</v>
      </c>
    </row>
    <row r="159" spans="1:8" s="7" customFormat="1" ht="36">
      <c r="A159" s="21">
        <v>166</v>
      </c>
      <c r="B159" s="72" t="s">
        <v>220</v>
      </c>
      <c r="C159" s="91" t="s">
        <v>208</v>
      </c>
      <c r="D159" s="37" t="s">
        <v>221</v>
      </c>
      <c r="E159" s="37" t="s">
        <v>18</v>
      </c>
      <c r="F159" s="62">
        <f>F160</f>
        <v>6668</v>
      </c>
      <c r="G159" s="62">
        <f>G160</f>
        <v>5814</v>
      </c>
      <c r="H159" s="62">
        <f>H160</f>
        <v>5814</v>
      </c>
    </row>
    <row r="160" spans="1:8" s="7" customFormat="1" ht="24.75">
      <c r="A160" s="21">
        <v>167</v>
      </c>
      <c r="B160" s="92" t="s">
        <v>212</v>
      </c>
      <c r="C160" s="93" t="s">
        <v>208</v>
      </c>
      <c r="D160" s="40" t="s">
        <v>221</v>
      </c>
      <c r="E160" s="40" t="s">
        <v>78</v>
      </c>
      <c r="F160" s="35">
        <v>6668</v>
      </c>
      <c r="G160" s="35">
        <v>5814</v>
      </c>
      <c r="H160" s="35">
        <v>5814</v>
      </c>
    </row>
    <row r="161" spans="1:8" s="7" customFormat="1" ht="14.25">
      <c r="A161" s="21">
        <v>170</v>
      </c>
      <c r="B161" s="24" t="s">
        <v>222</v>
      </c>
      <c r="C161" s="36" t="s">
        <v>223</v>
      </c>
      <c r="D161" s="36" t="s">
        <v>17</v>
      </c>
      <c r="E161" s="37" t="s">
        <v>18</v>
      </c>
      <c r="F161" s="27">
        <f>F162</f>
        <v>163566.9</v>
      </c>
      <c r="G161" s="27">
        <f>G162</f>
        <v>166278.6</v>
      </c>
      <c r="H161" s="27">
        <f>H162</f>
        <v>174691.2</v>
      </c>
    </row>
    <row r="162" spans="1:13" ht="47.25">
      <c r="A162" s="21">
        <v>171</v>
      </c>
      <c r="B162" s="31" t="s">
        <v>224</v>
      </c>
      <c r="C162" s="36" t="s">
        <v>223</v>
      </c>
      <c r="D162" s="37" t="s">
        <v>225</v>
      </c>
      <c r="E162" s="37" t="s">
        <v>18</v>
      </c>
      <c r="F162" s="27">
        <f>F163+F167+F173+F165+F176+F178+F170</f>
        <v>163566.9</v>
      </c>
      <c r="G162" s="27">
        <f>G163+G167+G173+G165+G176+G178+G170</f>
        <v>166278.6</v>
      </c>
      <c r="H162" s="27">
        <f>H163+H167+H173+H165+H176+H178+H170</f>
        <v>174691.2</v>
      </c>
      <c r="I162" s="7"/>
      <c r="J162" s="7"/>
      <c r="K162" s="7"/>
      <c r="L162" s="7"/>
      <c r="M162" s="7"/>
    </row>
    <row r="163" spans="1:8" s="7" customFormat="1" ht="36">
      <c r="A163" s="21">
        <v>172</v>
      </c>
      <c r="B163" s="31" t="s">
        <v>215</v>
      </c>
      <c r="C163" s="36" t="s">
        <v>223</v>
      </c>
      <c r="D163" s="37" t="s">
        <v>225</v>
      </c>
      <c r="E163" s="37" t="s">
        <v>18</v>
      </c>
      <c r="F163" s="27">
        <f>SUM(F164:F164)</f>
        <v>29110</v>
      </c>
      <c r="G163" s="27">
        <f>SUM(G164:G164)</f>
        <v>24040.6</v>
      </c>
      <c r="H163" s="27">
        <f>SUM(H164:H164)</f>
        <v>25002.2</v>
      </c>
    </row>
    <row r="164" spans="1:13" ht="24.75">
      <c r="A164" s="21">
        <v>173</v>
      </c>
      <c r="B164" s="32" t="s">
        <v>212</v>
      </c>
      <c r="C164" s="39" t="s">
        <v>223</v>
      </c>
      <c r="D164" s="40" t="s">
        <v>226</v>
      </c>
      <c r="E164" s="40" t="s">
        <v>78</v>
      </c>
      <c r="F164" s="35">
        <v>29110</v>
      </c>
      <c r="G164" s="35">
        <v>24040.6</v>
      </c>
      <c r="H164" s="35">
        <v>25002.2</v>
      </c>
      <c r="I164" s="7"/>
      <c r="J164" s="7"/>
      <c r="K164" s="7"/>
      <c r="L164" s="7"/>
      <c r="M164" s="7"/>
    </row>
    <row r="165" spans="1:13" ht="36">
      <c r="A165" s="21">
        <v>176</v>
      </c>
      <c r="B165" s="31" t="s">
        <v>220</v>
      </c>
      <c r="C165" s="36" t="s">
        <v>223</v>
      </c>
      <c r="D165" s="37" t="s">
        <v>227</v>
      </c>
      <c r="E165" s="37" t="s">
        <v>18</v>
      </c>
      <c r="F165" s="27">
        <f>F166</f>
        <v>2660</v>
      </c>
      <c r="G165" s="27">
        <f>G166</f>
        <v>3400</v>
      </c>
      <c r="H165" s="27">
        <f>H166</f>
        <v>2600</v>
      </c>
      <c r="I165" s="7"/>
      <c r="J165" s="7"/>
      <c r="K165" s="7"/>
      <c r="L165" s="7"/>
      <c r="M165" s="7"/>
    </row>
    <row r="166" spans="1:13" ht="24.75">
      <c r="A166" s="21">
        <v>177</v>
      </c>
      <c r="B166" s="32" t="s">
        <v>219</v>
      </c>
      <c r="C166" s="39" t="s">
        <v>223</v>
      </c>
      <c r="D166" s="40" t="s">
        <v>227</v>
      </c>
      <c r="E166" s="40" t="s">
        <v>78</v>
      </c>
      <c r="F166" s="35">
        <v>2660</v>
      </c>
      <c r="G166" s="35">
        <v>3400</v>
      </c>
      <c r="H166" s="35">
        <v>2600</v>
      </c>
      <c r="I166" s="7"/>
      <c r="J166" s="7"/>
      <c r="K166" s="7"/>
      <c r="L166" s="7"/>
      <c r="M166" s="7"/>
    </row>
    <row r="167" spans="1:8" s="7" customFormat="1" ht="69" customHeight="1">
      <c r="A167" s="21">
        <v>178</v>
      </c>
      <c r="B167" s="31" t="s">
        <v>228</v>
      </c>
      <c r="C167" s="36" t="s">
        <v>223</v>
      </c>
      <c r="D167" s="26" t="s">
        <v>225</v>
      </c>
      <c r="E167" s="26" t="s">
        <v>18</v>
      </c>
      <c r="F167" s="27">
        <f>SUM(F168:F169)</f>
        <v>13378</v>
      </c>
      <c r="G167" s="27">
        <f>SUM(G168:G169)</f>
        <v>13913</v>
      </c>
      <c r="H167" s="27">
        <f>SUM(H168:H169)</f>
        <v>14480</v>
      </c>
    </row>
    <row r="168" spans="1:8" s="7" customFormat="1" ht="24.75">
      <c r="A168" s="21">
        <v>179</v>
      </c>
      <c r="B168" s="32" t="s">
        <v>212</v>
      </c>
      <c r="C168" s="39" t="s">
        <v>223</v>
      </c>
      <c r="D168" s="34" t="s">
        <v>229</v>
      </c>
      <c r="E168" s="40" t="s">
        <v>78</v>
      </c>
      <c r="F168" s="35">
        <v>10900</v>
      </c>
      <c r="G168" s="35">
        <v>11336</v>
      </c>
      <c r="H168" s="35">
        <v>11800</v>
      </c>
    </row>
    <row r="169" spans="1:8" s="7" customFormat="1" ht="24.75">
      <c r="A169" s="21">
        <v>180</v>
      </c>
      <c r="B169" s="32" t="s">
        <v>212</v>
      </c>
      <c r="C169" s="39" t="s">
        <v>223</v>
      </c>
      <c r="D169" s="34" t="s">
        <v>230</v>
      </c>
      <c r="E169" s="40" t="s">
        <v>78</v>
      </c>
      <c r="F169" s="35">
        <v>2478</v>
      </c>
      <c r="G169" s="35">
        <v>2577</v>
      </c>
      <c r="H169" s="35">
        <v>2680</v>
      </c>
    </row>
    <row r="170" spans="1:8" s="7" customFormat="1" ht="47.25">
      <c r="A170" s="21"/>
      <c r="B170" s="83" t="s">
        <v>231</v>
      </c>
      <c r="C170" s="94" t="s">
        <v>223</v>
      </c>
      <c r="D170" s="85" t="s">
        <v>232</v>
      </c>
      <c r="E170" s="85" t="s">
        <v>18</v>
      </c>
      <c r="F170" s="95">
        <f>F171+F172</f>
        <v>1144.9</v>
      </c>
      <c r="G170" s="95">
        <f>G171+G172</f>
        <v>0</v>
      </c>
      <c r="H170" s="95">
        <f>H171+H172</f>
        <v>0</v>
      </c>
    </row>
    <row r="171" spans="1:8" s="7" customFormat="1" ht="24.75">
      <c r="A171" s="21"/>
      <c r="B171" s="88" t="s">
        <v>219</v>
      </c>
      <c r="C171" s="96" t="s">
        <v>223</v>
      </c>
      <c r="D171" s="56" t="s">
        <v>233</v>
      </c>
      <c r="E171" s="56" t="s">
        <v>78</v>
      </c>
      <c r="F171" s="35">
        <v>513.7</v>
      </c>
      <c r="G171" s="35">
        <v>0</v>
      </c>
      <c r="H171" s="35">
        <v>0</v>
      </c>
    </row>
    <row r="172" spans="1:8" s="7" customFormat="1" ht="24.75">
      <c r="A172" s="21"/>
      <c r="B172" s="88" t="s">
        <v>219</v>
      </c>
      <c r="C172" s="96" t="s">
        <v>223</v>
      </c>
      <c r="D172" s="56" t="s">
        <v>234</v>
      </c>
      <c r="E172" s="56" t="s">
        <v>78</v>
      </c>
      <c r="F172" s="35">
        <v>631.2</v>
      </c>
      <c r="G172" s="35">
        <v>0</v>
      </c>
      <c r="H172" s="35">
        <v>0</v>
      </c>
    </row>
    <row r="173" spans="1:8" s="7" customFormat="1" ht="191.25" customHeight="1">
      <c r="A173" s="21">
        <v>183</v>
      </c>
      <c r="B173" s="72" t="s">
        <v>235</v>
      </c>
      <c r="C173" s="43" t="s">
        <v>236</v>
      </c>
      <c r="D173" s="26" t="s">
        <v>237</v>
      </c>
      <c r="E173" s="26" t="s">
        <v>18</v>
      </c>
      <c r="F173" s="27">
        <f>SUM(F174:F175)</f>
        <v>117274</v>
      </c>
      <c r="G173" s="27">
        <f>SUM(G174:G175)</f>
        <v>124925</v>
      </c>
      <c r="H173" s="27">
        <f>SUM(H174:H175)</f>
        <v>132609</v>
      </c>
    </row>
    <row r="174" spans="1:8" s="7" customFormat="1" ht="24.75">
      <c r="A174" s="21">
        <v>184</v>
      </c>
      <c r="B174" s="32" t="s">
        <v>212</v>
      </c>
      <c r="C174" s="33" t="s">
        <v>223</v>
      </c>
      <c r="D174" s="34" t="s">
        <v>238</v>
      </c>
      <c r="E174" s="40" t="s">
        <v>78</v>
      </c>
      <c r="F174" s="35">
        <v>113612</v>
      </c>
      <c r="G174" s="35">
        <v>121117</v>
      </c>
      <c r="H174" s="35">
        <v>128649</v>
      </c>
    </row>
    <row r="175" spans="1:8" s="7" customFormat="1" ht="24.75">
      <c r="A175" s="21">
        <v>185</v>
      </c>
      <c r="B175" s="32" t="s">
        <v>212</v>
      </c>
      <c r="C175" s="33" t="s">
        <v>223</v>
      </c>
      <c r="D175" s="34" t="s">
        <v>239</v>
      </c>
      <c r="E175" s="40" t="s">
        <v>78</v>
      </c>
      <c r="F175" s="35">
        <v>3662</v>
      </c>
      <c r="G175" s="35">
        <v>3808</v>
      </c>
      <c r="H175" s="35">
        <v>3960</v>
      </c>
    </row>
    <row r="176" spans="1:8" s="7" customFormat="1" ht="92.25">
      <c r="A176" s="21">
        <v>186</v>
      </c>
      <c r="B176" s="31" t="s">
        <v>240</v>
      </c>
      <c r="C176" s="25" t="s">
        <v>223</v>
      </c>
      <c r="D176" s="26" t="s">
        <v>241</v>
      </c>
      <c r="E176" s="26" t="s">
        <v>18</v>
      </c>
      <c r="F176" s="27">
        <f>F177</f>
        <v>0</v>
      </c>
      <c r="G176" s="27">
        <f>G177</f>
        <v>0</v>
      </c>
      <c r="H176" s="27">
        <f>H177</f>
        <v>0</v>
      </c>
    </row>
    <row r="177" spans="1:8" s="7" customFormat="1" ht="24.75">
      <c r="A177" s="21">
        <v>187</v>
      </c>
      <c r="B177" s="32" t="s">
        <v>219</v>
      </c>
      <c r="C177" s="33" t="s">
        <v>223</v>
      </c>
      <c r="D177" s="34" t="s">
        <v>241</v>
      </c>
      <c r="E177" s="34" t="s">
        <v>78</v>
      </c>
      <c r="F177" s="50">
        <v>0</v>
      </c>
      <c r="G177" s="50">
        <v>0</v>
      </c>
      <c r="H177" s="50">
        <v>0</v>
      </c>
    </row>
    <row r="178" spans="1:8" s="7" customFormat="1" ht="90.75" customHeight="1">
      <c r="A178" s="21">
        <v>188</v>
      </c>
      <c r="B178" s="31" t="s">
        <v>242</v>
      </c>
      <c r="C178" s="25" t="s">
        <v>223</v>
      </c>
      <c r="D178" s="26" t="s">
        <v>243</v>
      </c>
      <c r="E178" s="26" t="s">
        <v>18</v>
      </c>
      <c r="F178" s="27">
        <f>F179</f>
        <v>0</v>
      </c>
      <c r="G178" s="27">
        <f>G179</f>
        <v>0</v>
      </c>
      <c r="H178" s="27">
        <f>H179</f>
        <v>0</v>
      </c>
    </row>
    <row r="179" spans="1:8" s="7" customFormat="1" ht="24.75">
      <c r="A179" s="21">
        <v>189</v>
      </c>
      <c r="B179" s="32" t="s">
        <v>219</v>
      </c>
      <c r="C179" s="33" t="s">
        <v>223</v>
      </c>
      <c r="D179" s="34" t="s">
        <v>244</v>
      </c>
      <c r="E179" s="34" t="s">
        <v>78</v>
      </c>
      <c r="F179" s="50">
        <v>0</v>
      </c>
      <c r="G179" s="50">
        <v>0</v>
      </c>
      <c r="H179" s="50">
        <v>0</v>
      </c>
    </row>
    <row r="180" spans="1:8" s="7" customFormat="1" ht="47.25">
      <c r="A180" s="21">
        <v>190</v>
      </c>
      <c r="B180" s="31" t="s">
        <v>245</v>
      </c>
      <c r="C180" s="36" t="s">
        <v>246</v>
      </c>
      <c r="D180" s="37" t="s">
        <v>247</v>
      </c>
      <c r="E180" s="37" t="s">
        <v>18</v>
      </c>
      <c r="F180" s="27">
        <f>F181+F186+F188</f>
        <v>57024.2</v>
      </c>
      <c r="G180" s="27">
        <f>G181+G186+G188</f>
        <v>56782.9</v>
      </c>
      <c r="H180" s="27">
        <f>H181+H186+H188</f>
        <v>57826.9</v>
      </c>
    </row>
    <row r="181" spans="1:8" s="7" customFormat="1" ht="36">
      <c r="A181" s="21">
        <v>191</v>
      </c>
      <c r="B181" s="31" t="s">
        <v>215</v>
      </c>
      <c r="C181" s="36" t="s">
        <v>246</v>
      </c>
      <c r="D181" s="37" t="s">
        <v>248</v>
      </c>
      <c r="E181" s="37" t="s">
        <v>18</v>
      </c>
      <c r="F181" s="27">
        <f>SUM(F182:F185)</f>
        <v>56607.2</v>
      </c>
      <c r="G181" s="27">
        <f>SUM(G182:G185)</f>
        <v>56282.9</v>
      </c>
      <c r="H181" s="27">
        <f>SUM(H182:H185)</f>
        <v>57826.9</v>
      </c>
    </row>
    <row r="182" spans="1:8" s="7" customFormat="1" ht="42" customHeight="1">
      <c r="A182" s="21">
        <v>192</v>
      </c>
      <c r="B182" s="32" t="s">
        <v>89</v>
      </c>
      <c r="C182" s="39" t="s">
        <v>246</v>
      </c>
      <c r="D182" s="40" t="s">
        <v>248</v>
      </c>
      <c r="E182" s="40" t="s">
        <v>90</v>
      </c>
      <c r="F182" s="35">
        <v>15256.7</v>
      </c>
      <c r="G182" s="35">
        <v>15256.7</v>
      </c>
      <c r="H182" s="35">
        <v>15256.7</v>
      </c>
    </row>
    <row r="183" spans="1:8" s="7" customFormat="1" ht="47.25">
      <c r="A183" s="21">
        <v>193</v>
      </c>
      <c r="B183" s="32" t="s">
        <v>30</v>
      </c>
      <c r="C183" s="39" t="s">
        <v>246</v>
      </c>
      <c r="D183" s="39" t="s">
        <v>248</v>
      </c>
      <c r="E183" s="40" t="s">
        <v>31</v>
      </c>
      <c r="F183" s="35">
        <v>2912.5</v>
      </c>
      <c r="G183" s="35">
        <v>2409.2</v>
      </c>
      <c r="H183" s="35">
        <v>2409.2</v>
      </c>
    </row>
    <row r="184" spans="1:8" s="7" customFormat="1" ht="24.75">
      <c r="A184" s="21">
        <v>194</v>
      </c>
      <c r="B184" s="32" t="s">
        <v>38</v>
      </c>
      <c r="C184" s="39" t="s">
        <v>246</v>
      </c>
      <c r="D184" s="39" t="s">
        <v>248</v>
      </c>
      <c r="E184" s="40" t="s">
        <v>84</v>
      </c>
      <c r="F184" s="35">
        <v>8</v>
      </c>
      <c r="G184" s="35">
        <v>7</v>
      </c>
      <c r="H184" s="35">
        <v>7</v>
      </c>
    </row>
    <row r="185" spans="1:8" s="7" customFormat="1" ht="24.75">
      <c r="A185" s="21">
        <v>195</v>
      </c>
      <c r="B185" s="32" t="s">
        <v>219</v>
      </c>
      <c r="C185" s="39" t="s">
        <v>246</v>
      </c>
      <c r="D185" s="39" t="s">
        <v>248</v>
      </c>
      <c r="E185" s="40" t="s">
        <v>78</v>
      </c>
      <c r="F185" s="35">
        <v>38430</v>
      </c>
      <c r="G185" s="35">
        <v>38610</v>
      </c>
      <c r="H185" s="35">
        <v>40154</v>
      </c>
    </row>
    <row r="186" spans="1:8" s="7" customFormat="1" ht="36">
      <c r="A186" s="21"/>
      <c r="B186" s="97" t="s">
        <v>249</v>
      </c>
      <c r="C186" s="94" t="s">
        <v>246</v>
      </c>
      <c r="D186" s="94" t="s">
        <v>250</v>
      </c>
      <c r="E186" s="98" t="s">
        <v>78</v>
      </c>
      <c r="F186" s="95">
        <f>F187</f>
        <v>193</v>
      </c>
      <c r="G186" s="95">
        <f>G187</f>
        <v>0</v>
      </c>
      <c r="H186" s="95">
        <f>H187</f>
        <v>0</v>
      </c>
    </row>
    <row r="187" spans="1:8" s="7" customFormat="1" ht="24.75">
      <c r="A187" s="21"/>
      <c r="B187" s="88" t="s">
        <v>219</v>
      </c>
      <c r="C187" s="96" t="s">
        <v>246</v>
      </c>
      <c r="D187" s="96" t="s">
        <v>251</v>
      </c>
      <c r="E187" s="73" t="s">
        <v>78</v>
      </c>
      <c r="F187" s="35">
        <v>193</v>
      </c>
      <c r="G187" s="35">
        <v>0</v>
      </c>
      <c r="H187" s="35">
        <v>0</v>
      </c>
    </row>
    <row r="188" spans="1:8" s="7" customFormat="1" ht="36">
      <c r="A188" s="21"/>
      <c r="B188" s="97" t="s">
        <v>220</v>
      </c>
      <c r="C188" s="94" t="s">
        <v>246</v>
      </c>
      <c r="D188" s="98" t="s">
        <v>227</v>
      </c>
      <c r="E188" s="98" t="s">
        <v>18</v>
      </c>
      <c r="F188" s="95">
        <f>F189</f>
        <v>224</v>
      </c>
      <c r="G188" s="95">
        <f>G189</f>
        <v>500</v>
      </c>
      <c r="H188" s="95">
        <f>H189</f>
        <v>0</v>
      </c>
    </row>
    <row r="189" spans="1:8" s="7" customFormat="1" ht="24.75">
      <c r="A189" s="21"/>
      <c r="B189" s="88" t="s">
        <v>219</v>
      </c>
      <c r="C189" s="96" t="s">
        <v>246</v>
      </c>
      <c r="D189" s="73" t="s">
        <v>227</v>
      </c>
      <c r="E189" s="73" t="s">
        <v>78</v>
      </c>
      <c r="F189" s="35">
        <v>224</v>
      </c>
      <c r="G189" s="35">
        <v>500</v>
      </c>
      <c r="H189" s="35">
        <v>0</v>
      </c>
    </row>
    <row r="190" spans="1:8" s="7" customFormat="1" ht="24.75">
      <c r="A190" s="21">
        <v>199</v>
      </c>
      <c r="B190" s="31" t="s">
        <v>252</v>
      </c>
      <c r="C190" s="36" t="s">
        <v>253</v>
      </c>
      <c r="D190" s="36" t="s">
        <v>17</v>
      </c>
      <c r="E190" s="37" t="s">
        <v>18</v>
      </c>
      <c r="F190" s="27">
        <f>F191</f>
        <v>2970.1000000000004</v>
      </c>
      <c r="G190" s="27">
        <f>G191</f>
        <v>2655.6000000000004</v>
      </c>
      <c r="H190" s="27">
        <f>H191</f>
        <v>2655.6000000000004</v>
      </c>
    </row>
    <row r="191" spans="1:8" s="7" customFormat="1" ht="58.5">
      <c r="A191" s="21">
        <v>200</v>
      </c>
      <c r="B191" s="31" t="s">
        <v>254</v>
      </c>
      <c r="C191" s="36" t="s">
        <v>253</v>
      </c>
      <c r="D191" s="37" t="s">
        <v>255</v>
      </c>
      <c r="E191" s="37" t="s">
        <v>18</v>
      </c>
      <c r="F191" s="27">
        <f>F192+F198+F195</f>
        <v>2970.1000000000004</v>
      </c>
      <c r="G191" s="27">
        <f>G192+G198+G195</f>
        <v>2655.6000000000004</v>
      </c>
      <c r="H191" s="27">
        <f>H192+H198+H195</f>
        <v>2655.6000000000004</v>
      </c>
    </row>
    <row r="192" spans="1:8" s="7" customFormat="1" ht="47.25">
      <c r="A192" s="21">
        <v>201</v>
      </c>
      <c r="B192" s="31" t="s">
        <v>256</v>
      </c>
      <c r="C192" s="36" t="s">
        <v>253</v>
      </c>
      <c r="D192" s="37" t="s">
        <v>257</v>
      </c>
      <c r="E192" s="37" t="s">
        <v>18</v>
      </c>
      <c r="F192" s="27">
        <f>SUM(F193:F194)</f>
        <v>1518.7</v>
      </c>
      <c r="G192" s="27">
        <f>SUM(G193:G194)</f>
        <v>1518.7</v>
      </c>
      <c r="H192" s="27">
        <f>SUM(H193:H194)</f>
        <v>1518.7</v>
      </c>
    </row>
    <row r="193" spans="1:8" s="7" customFormat="1" ht="47.25">
      <c r="A193" s="21">
        <v>202</v>
      </c>
      <c r="B193" s="32" t="s">
        <v>30</v>
      </c>
      <c r="C193" s="39" t="s">
        <v>253</v>
      </c>
      <c r="D193" s="40" t="s">
        <v>258</v>
      </c>
      <c r="E193" s="40" t="s">
        <v>31</v>
      </c>
      <c r="F193" s="35">
        <v>82.4</v>
      </c>
      <c r="G193" s="35">
        <v>82.4</v>
      </c>
      <c r="H193" s="35">
        <v>82.4</v>
      </c>
    </row>
    <row r="194" spans="1:8" s="7" customFormat="1" ht="24.75">
      <c r="A194" s="21">
        <v>203</v>
      </c>
      <c r="B194" s="32" t="s">
        <v>219</v>
      </c>
      <c r="C194" s="39" t="s">
        <v>253</v>
      </c>
      <c r="D194" s="40" t="s">
        <v>258</v>
      </c>
      <c r="E194" s="40" t="s">
        <v>78</v>
      </c>
      <c r="F194" s="35">
        <v>1436.3</v>
      </c>
      <c r="G194" s="35">
        <v>1436.3</v>
      </c>
      <c r="H194" s="35">
        <v>1436.3</v>
      </c>
    </row>
    <row r="195" spans="1:8" s="7" customFormat="1" ht="36">
      <c r="A195" s="21"/>
      <c r="B195" s="83" t="s">
        <v>259</v>
      </c>
      <c r="C195" s="99" t="s">
        <v>260</v>
      </c>
      <c r="D195" s="100" t="s">
        <v>261</v>
      </c>
      <c r="E195" s="100" t="s">
        <v>18</v>
      </c>
      <c r="F195" s="95">
        <f>F196+F197</f>
        <v>314.5</v>
      </c>
      <c r="G195" s="95">
        <f>G196+G197</f>
        <v>0</v>
      </c>
      <c r="H195" s="95">
        <f>H196+H197</f>
        <v>0</v>
      </c>
    </row>
    <row r="196" spans="1:8" s="7" customFormat="1" ht="24.75">
      <c r="A196" s="21"/>
      <c r="B196" s="88" t="s">
        <v>219</v>
      </c>
      <c r="C196" s="96" t="s">
        <v>253</v>
      </c>
      <c r="D196" s="56" t="s">
        <v>262</v>
      </c>
      <c r="E196" s="73" t="s">
        <v>78</v>
      </c>
      <c r="F196" s="35">
        <v>125.8</v>
      </c>
      <c r="G196" s="35">
        <v>0</v>
      </c>
      <c r="H196" s="35">
        <v>0</v>
      </c>
    </row>
    <row r="197" spans="1:8" s="7" customFormat="1" ht="24.75">
      <c r="A197" s="21"/>
      <c r="B197" s="88" t="s">
        <v>219</v>
      </c>
      <c r="C197" s="96" t="s">
        <v>253</v>
      </c>
      <c r="D197" s="56" t="s">
        <v>263</v>
      </c>
      <c r="E197" s="73" t="s">
        <v>78</v>
      </c>
      <c r="F197" s="35">
        <v>188.7</v>
      </c>
      <c r="G197" s="35">
        <v>0</v>
      </c>
      <c r="H197" s="35">
        <v>0</v>
      </c>
    </row>
    <row r="198" spans="1:8" s="7" customFormat="1" ht="69.75" customHeight="1">
      <c r="A198" s="21">
        <v>204</v>
      </c>
      <c r="B198" s="31" t="s">
        <v>264</v>
      </c>
      <c r="C198" s="36" t="s">
        <v>253</v>
      </c>
      <c r="D198" s="37" t="s">
        <v>265</v>
      </c>
      <c r="E198" s="37" t="s">
        <v>18</v>
      </c>
      <c r="F198" s="27">
        <f>SUM(F199:F203)</f>
        <v>1136.9</v>
      </c>
      <c r="G198" s="27">
        <f>SUM(G199:G203)</f>
        <v>1136.9</v>
      </c>
      <c r="H198" s="27">
        <f>SUM(H199:H203)</f>
        <v>1136.9</v>
      </c>
    </row>
    <row r="199" spans="1:13" s="7" customFormat="1" ht="72" customHeight="1">
      <c r="A199" s="21">
        <v>205</v>
      </c>
      <c r="B199" s="49" t="s">
        <v>266</v>
      </c>
      <c r="C199" s="70" t="s">
        <v>260</v>
      </c>
      <c r="D199" s="34" t="s">
        <v>267</v>
      </c>
      <c r="E199" s="70" t="s">
        <v>78</v>
      </c>
      <c r="F199" s="35">
        <v>77.4</v>
      </c>
      <c r="G199" s="35">
        <v>0</v>
      </c>
      <c r="H199" s="35">
        <v>0</v>
      </c>
      <c r="I199"/>
      <c r="J199"/>
      <c r="K199"/>
      <c r="L199"/>
      <c r="M199"/>
    </row>
    <row r="200" spans="1:13" ht="69.75">
      <c r="A200" s="21">
        <v>207</v>
      </c>
      <c r="B200" s="49" t="s">
        <v>266</v>
      </c>
      <c r="C200" s="70" t="s">
        <v>260</v>
      </c>
      <c r="D200" s="34" t="s">
        <v>268</v>
      </c>
      <c r="E200" s="70" t="s">
        <v>78</v>
      </c>
      <c r="F200" s="35">
        <v>911.5</v>
      </c>
      <c r="G200" s="35">
        <v>988.9</v>
      </c>
      <c r="H200" s="35">
        <v>988.9</v>
      </c>
      <c r="I200" s="7"/>
      <c r="J200" s="7"/>
      <c r="K200" s="7"/>
      <c r="L200" s="7"/>
      <c r="M200" s="7"/>
    </row>
    <row r="201" spans="1:13" s="7" customFormat="1" ht="95.25" customHeight="1">
      <c r="A201" s="21">
        <v>206</v>
      </c>
      <c r="B201" s="49" t="s">
        <v>269</v>
      </c>
      <c r="C201" s="70" t="s">
        <v>260</v>
      </c>
      <c r="D201" s="34" t="s">
        <v>268</v>
      </c>
      <c r="E201" s="70" t="s">
        <v>31</v>
      </c>
      <c r="F201" s="35">
        <v>148</v>
      </c>
      <c r="G201" s="35">
        <v>148</v>
      </c>
      <c r="H201" s="35">
        <v>148</v>
      </c>
      <c r="I201"/>
      <c r="J201"/>
      <c r="K201"/>
      <c r="L201"/>
      <c r="M201"/>
    </row>
    <row r="202" spans="1:8" s="7" customFormat="1" ht="47.25">
      <c r="A202" s="21">
        <v>208</v>
      </c>
      <c r="B202" s="32" t="s">
        <v>30</v>
      </c>
      <c r="C202" s="39" t="s">
        <v>253</v>
      </c>
      <c r="D202" s="40" t="s">
        <v>270</v>
      </c>
      <c r="E202" s="40" t="s">
        <v>31</v>
      </c>
      <c r="F202" s="35">
        <f>138.8-138.8</f>
        <v>0</v>
      </c>
      <c r="G202" s="35">
        <v>0</v>
      </c>
      <c r="H202" s="35">
        <v>0</v>
      </c>
    </row>
    <row r="203" spans="1:8" s="7" customFormat="1" ht="24.75">
      <c r="A203" s="21">
        <v>209</v>
      </c>
      <c r="B203" s="32" t="s">
        <v>219</v>
      </c>
      <c r="C203" s="39" t="s">
        <v>253</v>
      </c>
      <c r="D203" s="40" t="s">
        <v>270</v>
      </c>
      <c r="E203" s="40" t="s">
        <v>78</v>
      </c>
      <c r="F203" s="35">
        <f>534.5-534.5</f>
        <v>0</v>
      </c>
      <c r="G203" s="35">
        <v>0</v>
      </c>
      <c r="H203" s="35">
        <v>0</v>
      </c>
    </row>
    <row r="204" spans="1:8" s="7" customFormat="1" ht="24.75">
      <c r="A204" s="21">
        <v>210</v>
      </c>
      <c r="B204" s="101" t="s">
        <v>271</v>
      </c>
      <c r="C204" s="36" t="s">
        <v>272</v>
      </c>
      <c r="D204" s="36" t="s">
        <v>17</v>
      </c>
      <c r="E204" s="37" t="s">
        <v>18</v>
      </c>
      <c r="F204" s="27">
        <f>F205+F216</f>
        <v>8143.2</v>
      </c>
      <c r="G204" s="27">
        <f>G205+G216</f>
        <v>7647.700000000001</v>
      </c>
      <c r="H204" s="27">
        <f>H205+H216</f>
        <v>7662.9</v>
      </c>
    </row>
    <row r="205" spans="1:8" s="7" customFormat="1" ht="47.25">
      <c r="A205" s="21">
        <v>211</v>
      </c>
      <c r="B205" s="31" t="s">
        <v>205</v>
      </c>
      <c r="C205" s="36" t="s">
        <v>272</v>
      </c>
      <c r="D205" s="37" t="s">
        <v>206</v>
      </c>
      <c r="E205" s="37" t="s">
        <v>18</v>
      </c>
      <c r="F205" s="27">
        <f>F211+F209+F206</f>
        <v>7538.599999999999</v>
      </c>
      <c r="G205" s="27">
        <f>G211+G209</f>
        <v>7043.1</v>
      </c>
      <c r="H205" s="27">
        <f>H211+H209</f>
        <v>7058.299999999999</v>
      </c>
    </row>
    <row r="206" spans="1:8" s="7" customFormat="1" ht="56.25" customHeight="1">
      <c r="A206" s="21">
        <v>212</v>
      </c>
      <c r="B206" s="102" t="s">
        <v>273</v>
      </c>
      <c r="C206" s="36" t="s">
        <v>272</v>
      </c>
      <c r="D206" s="103" t="s">
        <v>274</v>
      </c>
      <c r="E206" s="103" t="s">
        <v>18</v>
      </c>
      <c r="F206" s="52">
        <f>F207+F208</f>
        <v>510.29999999999995</v>
      </c>
      <c r="G206" s="52">
        <f>G207+G208</f>
        <v>0</v>
      </c>
      <c r="H206" s="52">
        <f>H207+H208</f>
        <v>0</v>
      </c>
    </row>
    <row r="207" spans="1:8" s="7" customFormat="1" ht="24.75">
      <c r="A207" s="21">
        <v>213</v>
      </c>
      <c r="B207" s="49" t="s">
        <v>219</v>
      </c>
      <c r="C207" s="39" t="s">
        <v>272</v>
      </c>
      <c r="D207" s="34" t="s">
        <v>275</v>
      </c>
      <c r="E207" s="34" t="s">
        <v>78</v>
      </c>
      <c r="F207" s="41">
        <v>280.7</v>
      </c>
      <c r="G207" s="41">
        <v>0</v>
      </c>
      <c r="H207" s="41">
        <v>0</v>
      </c>
    </row>
    <row r="208" spans="1:8" s="7" customFormat="1" ht="24.75">
      <c r="A208" s="21">
        <v>214</v>
      </c>
      <c r="B208" s="49" t="s">
        <v>219</v>
      </c>
      <c r="C208" s="39" t="s">
        <v>272</v>
      </c>
      <c r="D208" s="34" t="s">
        <v>276</v>
      </c>
      <c r="E208" s="34" t="s">
        <v>78</v>
      </c>
      <c r="F208" s="41">
        <v>229.6</v>
      </c>
      <c r="G208" s="41">
        <v>0</v>
      </c>
      <c r="H208" s="41">
        <v>0</v>
      </c>
    </row>
    <row r="209" spans="1:8" s="7" customFormat="1" ht="102">
      <c r="A209" s="21">
        <v>215</v>
      </c>
      <c r="B209" s="104" t="s">
        <v>277</v>
      </c>
      <c r="C209" s="94" t="s">
        <v>272</v>
      </c>
      <c r="D209" s="85" t="s">
        <v>278</v>
      </c>
      <c r="E209" s="85" t="s">
        <v>78</v>
      </c>
      <c r="F209" s="95">
        <f>F210</f>
        <v>0</v>
      </c>
      <c r="G209" s="95">
        <f>G210</f>
        <v>0</v>
      </c>
      <c r="H209" s="95">
        <f>H210</f>
        <v>0</v>
      </c>
    </row>
    <row r="210" spans="1:8" s="7" customFormat="1" ht="26.25">
      <c r="A210" s="21">
        <v>216</v>
      </c>
      <c r="B210" s="105" t="s">
        <v>219</v>
      </c>
      <c r="C210" s="96" t="s">
        <v>272</v>
      </c>
      <c r="D210" s="56" t="s">
        <v>278</v>
      </c>
      <c r="E210" s="56" t="s">
        <v>78</v>
      </c>
      <c r="F210" s="35">
        <v>0</v>
      </c>
      <c r="G210" s="35">
        <v>0</v>
      </c>
      <c r="H210" s="35">
        <v>0</v>
      </c>
    </row>
    <row r="211" spans="1:8" s="7" customFormat="1" ht="50.25" customHeight="1">
      <c r="A211" s="21">
        <v>217</v>
      </c>
      <c r="B211" s="31" t="s">
        <v>279</v>
      </c>
      <c r="C211" s="36" t="s">
        <v>272</v>
      </c>
      <c r="D211" s="37" t="s">
        <v>280</v>
      </c>
      <c r="E211" s="37" t="s">
        <v>18</v>
      </c>
      <c r="F211" s="27">
        <f>SUM(F212:F215)</f>
        <v>7028.299999999999</v>
      </c>
      <c r="G211" s="27">
        <f>SUM(G212:G215)</f>
        <v>7043.1</v>
      </c>
      <c r="H211" s="27">
        <f>SUM(H212:H215)</f>
        <v>7058.299999999999</v>
      </c>
    </row>
    <row r="212" spans="1:8" s="7" customFormat="1" ht="69.75">
      <c r="A212" s="21">
        <v>219</v>
      </c>
      <c r="B212" s="32" t="s">
        <v>281</v>
      </c>
      <c r="C212" s="33" t="s">
        <v>272</v>
      </c>
      <c r="D212" s="40" t="s">
        <v>282</v>
      </c>
      <c r="E212" s="34" t="s">
        <v>31</v>
      </c>
      <c r="F212" s="35">
        <v>368.2</v>
      </c>
      <c r="G212" s="35">
        <v>383</v>
      </c>
      <c r="H212" s="35">
        <v>398.2</v>
      </c>
    </row>
    <row r="213" spans="1:8" s="7" customFormat="1" ht="69.75">
      <c r="A213" s="21">
        <v>218</v>
      </c>
      <c r="B213" s="32" t="s">
        <v>283</v>
      </c>
      <c r="C213" s="33" t="s">
        <v>272</v>
      </c>
      <c r="D213" s="40" t="s">
        <v>284</v>
      </c>
      <c r="E213" s="34" t="s">
        <v>31</v>
      </c>
      <c r="F213" s="35">
        <v>3082.2</v>
      </c>
      <c r="G213" s="35">
        <v>3205.5</v>
      </c>
      <c r="H213" s="35">
        <v>3333.7</v>
      </c>
    </row>
    <row r="214" spans="1:8" s="7" customFormat="1" ht="47.25">
      <c r="A214" s="21">
        <v>222</v>
      </c>
      <c r="B214" s="32" t="s">
        <v>30</v>
      </c>
      <c r="C214" s="33" t="s">
        <v>272</v>
      </c>
      <c r="D214" s="40" t="s">
        <v>285</v>
      </c>
      <c r="E214" s="34" t="s">
        <v>31</v>
      </c>
      <c r="F214" s="35">
        <v>2481.6</v>
      </c>
      <c r="G214" s="35">
        <v>2358.3</v>
      </c>
      <c r="H214" s="35">
        <v>2230.1</v>
      </c>
    </row>
    <row r="215" spans="1:8" s="7" customFormat="1" ht="24.75">
      <c r="A215" s="21">
        <v>223</v>
      </c>
      <c r="B215" s="32" t="s">
        <v>219</v>
      </c>
      <c r="C215" s="33" t="s">
        <v>272</v>
      </c>
      <c r="D215" s="40" t="s">
        <v>285</v>
      </c>
      <c r="E215" s="34" t="s">
        <v>78</v>
      </c>
      <c r="F215" s="35">
        <v>1096.3</v>
      </c>
      <c r="G215" s="35">
        <v>1096.3</v>
      </c>
      <c r="H215" s="35">
        <v>1096.3</v>
      </c>
    </row>
    <row r="216" spans="1:8" s="7" customFormat="1" ht="47.25">
      <c r="A216" s="21">
        <v>224</v>
      </c>
      <c r="B216" s="31" t="s">
        <v>205</v>
      </c>
      <c r="C216" s="36" t="s">
        <v>272</v>
      </c>
      <c r="D216" s="37" t="s">
        <v>206</v>
      </c>
      <c r="E216" s="37" t="s">
        <v>18</v>
      </c>
      <c r="F216" s="27">
        <f>F217</f>
        <v>604.6</v>
      </c>
      <c r="G216" s="27">
        <f>G217</f>
        <v>604.6</v>
      </c>
      <c r="H216" s="27">
        <f>H217</f>
        <v>604.6</v>
      </c>
    </row>
    <row r="217" spans="1:8" s="7" customFormat="1" ht="47.25">
      <c r="A217" s="21">
        <v>225</v>
      </c>
      <c r="B217" s="31" t="s">
        <v>286</v>
      </c>
      <c r="C217" s="36" t="s">
        <v>272</v>
      </c>
      <c r="D217" s="37" t="s">
        <v>287</v>
      </c>
      <c r="E217" s="37" t="s">
        <v>18</v>
      </c>
      <c r="F217" s="27">
        <f>SUM(F218:F219)</f>
        <v>604.6</v>
      </c>
      <c r="G217" s="27">
        <f>SUM(G218:G219)</f>
        <v>604.6</v>
      </c>
      <c r="H217" s="27">
        <f>SUM(H218:H219)</f>
        <v>604.6</v>
      </c>
    </row>
    <row r="218" spans="1:8" s="7" customFormat="1" ht="47.25">
      <c r="A218" s="21">
        <v>226</v>
      </c>
      <c r="B218" s="32" t="s">
        <v>30</v>
      </c>
      <c r="C218" s="39" t="s">
        <v>272</v>
      </c>
      <c r="D218" s="40" t="s">
        <v>288</v>
      </c>
      <c r="E218" s="40" t="s">
        <v>31</v>
      </c>
      <c r="F218" s="35">
        <v>134.6</v>
      </c>
      <c r="G218" s="35">
        <v>134.6</v>
      </c>
      <c r="H218" s="35">
        <v>134.6</v>
      </c>
    </row>
    <row r="219" spans="1:8" s="7" customFormat="1" ht="24.75">
      <c r="A219" s="21">
        <v>227</v>
      </c>
      <c r="B219" s="32" t="s">
        <v>195</v>
      </c>
      <c r="C219" s="39" t="s">
        <v>272</v>
      </c>
      <c r="D219" s="40" t="s">
        <v>288</v>
      </c>
      <c r="E219" s="40" t="s">
        <v>196</v>
      </c>
      <c r="F219" s="35">
        <v>470</v>
      </c>
      <c r="G219" s="35">
        <v>470</v>
      </c>
      <c r="H219" s="35">
        <v>470</v>
      </c>
    </row>
    <row r="220" spans="1:8" s="7" customFormat="1" ht="58.5">
      <c r="A220" s="21">
        <v>230</v>
      </c>
      <c r="B220" s="31" t="s">
        <v>254</v>
      </c>
      <c r="C220" s="36" t="s">
        <v>289</v>
      </c>
      <c r="D220" s="37" t="s">
        <v>255</v>
      </c>
      <c r="E220" s="37" t="s">
        <v>18</v>
      </c>
      <c r="F220" s="27">
        <f>F221+F225+F227</f>
        <v>75308.9</v>
      </c>
      <c r="G220" s="27">
        <f>G221+G225+G227</f>
        <v>40893.9</v>
      </c>
      <c r="H220" s="27">
        <f>H221+H225+H227</f>
        <v>42541.6</v>
      </c>
    </row>
    <row r="221" spans="1:8" s="7" customFormat="1" ht="36">
      <c r="A221" s="21">
        <v>231</v>
      </c>
      <c r="B221" s="31" t="s">
        <v>290</v>
      </c>
      <c r="C221" s="36" t="s">
        <v>291</v>
      </c>
      <c r="D221" s="37" t="s">
        <v>292</v>
      </c>
      <c r="E221" s="37" t="s">
        <v>18</v>
      </c>
      <c r="F221" s="27">
        <f>SUM(F222:F224)</f>
        <v>74864.9</v>
      </c>
      <c r="G221" s="27">
        <f>SUM(G222:G224)</f>
        <v>40893.9</v>
      </c>
      <c r="H221" s="27">
        <f>SUM(H222:H224)</f>
        <v>42541.6</v>
      </c>
    </row>
    <row r="222" spans="1:8" s="7" customFormat="1" ht="24.75">
      <c r="A222" s="21">
        <v>232</v>
      </c>
      <c r="B222" s="32" t="s">
        <v>212</v>
      </c>
      <c r="C222" s="39" t="s">
        <v>291</v>
      </c>
      <c r="D222" s="40" t="s">
        <v>293</v>
      </c>
      <c r="E222" s="40" t="s">
        <v>78</v>
      </c>
      <c r="F222" s="35">
        <v>39029.1</v>
      </c>
      <c r="G222" s="35">
        <v>40893.9</v>
      </c>
      <c r="H222" s="35">
        <v>42541.6</v>
      </c>
    </row>
    <row r="223" spans="1:8" s="7" customFormat="1" ht="24.75">
      <c r="A223" s="21">
        <v>233</v>
      </c>
      <c r="B223" s="32" t="s">
        <v>212</v>
      </c>
      <c r="C223" s="39" t="s">
        <v>291</v>
      </c>
      <c r="D223" s="34" t="s">
        <v>294</v>
      </c>
      <c r="E223" s="34" t="s">
        <v>78</v>
      </c>
      <c r="F223" s="48">
        <v>0</v>
      </c>
      <c r="G223" s="48">
        <v>0</v>
      </c>
      <c r="H223" s="48">
        <v>0</v>
      </c>
    </row>
    <row r="224" spans="1:8" s="7" customFormat="1" ht="24.75">
      <c r="A224" s="21"/>
      <c r="B224" s="32" t="s">
        <v>212</v>
      </c>
      <c r="C224" s="96" t="s">
        <v>291</v>
      </c>
      <c r="D224" s="106" t="s">
        <v>295</v>
      </c>
      <c r="E224" s="106" t="s">
        <v>78</v>
      </c>
      <c r="F224" s="48">
        <v>35835.8</v>
      </c>
      <c r="G224" s="48">
        <v>0</v>
      </c>
      <c r="H224" s="48">
        <v>0</v>
      </c>
    </row>
    <row r="225" spans="1:8" s="7" customFormat="1" ht="54.75">
      <c r="A225" s="21">
        <v>234</v>
      </c>
      <c r="B225" s="107" t="s">
        <v>296</v>
      </c>
      <c r="C225" s="29" t="s">
        <v>297</v>
      </c>
      <c r="D225" s="103" t="s">
        <v>298</v>
      </c>
      <c r="E225" s="103" t="s">
        <v>78</v>
      </c>
      <c r="F225" s="62">
        <f>F226</f>
        <v>104</v>
      </c>
      <c r="G225" s="62">
        <f>G226</f>
        <v>0</v>
      </c>
      <c r="H225" s="62">
        <f>H226</f>
        <v>0</v>
      </c>
    </row>
    <row r="226" spans="1:8" s="7" customFormat="1" ht="24.75">
      <c r="A226" s="21">
        <v>235</v>
      </c>
      <c r="B226" s="49" t="s">
        <v>219</v>
      </c>
      <c r="C226" s="80" t="s">
        <v>297</v>
      </c>
      <c r="D226" s="108" t="s">
        <v>298</v>
      </c>
      <c r="E226" s="108" t="s">
        <v>78</v>
      </c>
      <c r="F226" s="109">
        <v>104</v>
      </c>
      <c r="G226" s="109">
        <v>0</v>
      </c>
      <c r="H226" s="109">
        <v>0</v>
      </c>
    </row>
    <row r="227" spans="1:8" s="7" customFormat="1" ht="138">
      <c r="A227" s="21"/>
      <c r="B227" s="110" t="s">
        <v>299</v>
      </c>
      <c r="C227" s="99" t="s">
        <v>297</v>
      </c>
      <c r="D227" s="100" t="s">
        <v>300</v>
      </c>
      <c r="E227" s="100" t="s">
        <v>18</v>
      </c>
      <c r="F227" s="111">
        <f>F228+F229</f>
        <v>340</v>
      </c>
      <c r="G227" s="111">
        <f>G228+G229</f>
        <v>0</v>
      </c>
      <c r="H227" s="111">
        <f>H228+H229</f>
        <v>0</v>
      </c>
    </row>
    <row r="228" spans="1:8" s="7" customFormat="1" ht="24.75">
      <c r="A228" s="21"/>
      <c r="B228" s="88" t="s">
        <v>219</v>
      </c>
      <c r="C228" s="112" t="s">
        <v>297</v>
      </c>
      <c r="D228" s="113" t="s">
        <v>301</v>
      </c>
      <c r="E228" s="56" t="s">
        <v>78</v>
      </c>
      <c r="F228" s="48">
        <v>170</v>
      </c>
      <c r="G228" s="48">
        <v>0</v>
      </c>
      <c r="H228" s="48">
        <v>0</v>
      </c>
    </row>
    <row r="229" spans="1:8" s="7" customFormat="1" ht="24.75">
      <c r="A229" s="21"/>
      <c r="B229" s="88" t="s">
        <v>219</v>
      </c>
      <c r="C229" s="112" t="s">
        <v>297</v>
      </c>
      <c r="D229" s="113" t="s">
        <v>302</v>
      </c>
      <c r="E229" s="56" t="s">
        <v>78</v>
      </c>
      <c r="F229" s="48">
        <v>170</v>
      </c>
      <c r="G229" s="48">
        <v>0</v>
      </c>
      <c r="H229" s="48">
        <v>0</v>
      </c>
    </row>
    <row r="230" spans="1:8" s="7" customFormat="1" ht="14.25">
      <c r="A230" s="21">
        <v>236</v>
      </c>
      <c r="B230" s="31" t="s">
        <v>303</v>
      </c>
      <c r="C230" s="36" t="s">
        <v>304</v>
      </c>
      <c r="D230" s="26" t="s">
        <v>17</v>
      </c>
      <c r="E230" s="26" t="s">
        <v>18</v>
      </c>
      <c r="F230" s="27">
        <f>F231</f>
        <v>356.5</v>
      </c>
      <c r="G230" s="27">
        <f>G231</f>
        <v>384.5</v>
      </c>
      <c r="H230" s="27">
        <f>H231</f>
        <v>396.5</v>
      </c>
    </row>
    <row r="231" spans="1:8" s="7" customFormat="1" ht="58.5">
      <c r="A231" s="21">
        <v>237</v>
      </c>
      <c r="B231" s="102" t="s">
        <v>305</v>
      </c>
      <c r="C231" s="36" t="s">
        <v>306</v>
      </c>
      <c r="D231" s="26" t="s">
        <v>307</v>
      </c>
      <c r="E231" s="26" t="s">
        <v>18</v>
      </c>
      <c r="F231" s="27">
        <f>F232+F235+F238+F241+F244+F247</f>
        <v>356.5</v>
      </c>
      <c r="G231" s="27">
        <f>G232+G235+G238+G241+G244+G247</f>
        <v>384.5</v>
      </c>
      <c r="H231" s="27">
        <f>H232+H235+H238+H241+H244+H247</f>
        <v>396.5</v>
      </c>
    </row>
    <row r="232" spans="1:8" s="7" customFormat="1" ht="39" customHeight="1">
      <c r="A232" s="21">
        <v>238</v>
      </c>
      <c r="B232" s="31" t="s">
        <v>308</v>
      </c>
      <c r="C232" s="36" t="s">
        <v>306</v>
      </c>
      <c r="D232" s="26" t="s">
        <v>309</v>
      </c>
      <c r="E232" s="26" t="s">
        <v>18</v>
      </c>
      <c r="F232" s="27">
        <f>SUM(F233:F234)</f>
        <v>65</v>
      </c>
      <c r="G232" s="27">
        <f>SUM(G233:G234)</f>
        <v>65</v>
      </c>
      <c r="H232" s="27">
        <f>SUM(H233:H234)</f>
        <v>71</v>
      </c>
    </row>
    <row r="233" spans="1:8" s="7" customFormat="1" ht="47.25">
      <c r="A233" s="21">
        <v>239</v>
      </c>
      <c r="B233" s="32" t="s">
        <v>30</v>
      </c>
      <c r="C233" s="39" t="s">
        <v>306</v>
      </c>
      <c r="D233" s="34" t="s">
        <v>310</v>
      </c>
      <c r="E233" s="34" t="s">
        <v>31</v>
      </c>
      <c r="F233" s="35">
        <v>3</v>
      </c>
      <c r="G233" s="35">
        <v>3</v>
      </c>
      <c r="H233" s="35">
        <v>4</v>
      </c>
    </row>
    <row r="234" spans="1:8" s="7" customFormat="1" ht="24.75">
      <c r="A234" s="21">
        <v>240</v>
      </c>
      <c r="B234" s="32" t="s">
        <v>219</v>
      </c>
      <c r="C234" s="39" t="s">
        <v>306</v>
      </c>
      <c r="D234" s="34" t="s">
        <v>310</v>
      </c>
      <c r="E234" s="34" t="s">
        <v>78</v>
      </c>
      <c r="F234" s="35">
        <v>62</v>
      </c>
      <c r="G234" s="35">
        <v>62</v>
      </c>
      <c r="H234" s="35">
        <v>67</v>
      </c>
    </row>
    <row r="235" spans="1:8" s="7" customFormat="1" ht="41.25" customHeight="1">
      <c r="A235" s="21">
        <v>241</v>
      </c>
      <c r="B235" s="45" t="s">
        <v>311</v>
      </c>
      <c r="C235" s="36" t="s">
        <v>306</v>
      </c>
      <c r="D235" s="37" t="s">
        <v>312</v>
      </c>
      <c r="E235" s="37" t="s">
        <v>18</v>
      </c>
      <c r="F235" s="27">
        <f>SUM(F236:F237)</f>
        <v>26</v>
      </c>
      <c r="G235" s="27">
        <f>SUM(G236:G237)</f>
        <v>30</v>
      </c>
      <c r="H235" s="27">
        <f>SUM(H236:H237)</f>
        <v>32</v>
      </c>
    </row>
    <row r="236" spans="1:8" s="7" customFormat="1" ht="47.25">
      <c r="A236" s="21">
        <v>242</v>
      </c>
      <c r="B236" s="32" t="s">
        <v>30</v>
      </c>
      <c r="C236" s="39" t="s">
        <v>306</v>
      </c>
      <c r="D236" s="40" t="s">
        <v>313</v>
      </c>
      <c r="E236" s="40" t="s">
        <v>31</v>
      </c>
      <c r="F236" s="35">
        <v>2</v>
      </c>
      <c r="G236" s="35">
        <v>2.5</v>
      </c>
      <c r="H236" s="35">
        <v>2.5</v>
      </c>
    </row>
    <row r="237" spans="1:13" ht="24.75">
      <c r="A237" s="21">
        <v>243</v>
      </c>
      <c r="B237" s="32" t="s">
        <v>219</v>
      </c>
      <c r="C237" s="39" t="s">
        <v>306</v>
      </c>
      <c r="D237" s="40" t="s">
        <v>313</v>
      </c>
      <c r="E237" s="40" t="s">
        <v>78</v>
      </c>
      <c r="F237" s="35">
        <v>24</v>
      </c>
      <c r="G237" s="35">
        <v>27.5</v>
      </c>
      <c r="H237" s="35">
        <v>29.5</v>
      </c>
      <c r="I237" s="7"/>
      <c r="J237" s="7"/>
      <c r="K237" s="7"/>
      <c r="L237" s="7"/>
      <c r="M237" s="7"/>
    </row>
    <row r="238" spans="1:8" s="7" customFormat="1" ht="69.75" customHeight="1">
      <c r="A238" s="21">
        <v>244</v>
      </c>
      <c r="B238" s="102" t="s">
        <v>314</v>
      </c>
      <c r="C238" s="36" t="s">
        <v>306</v>
      </c>
      <c r="D238" s="37" t="s">
        <v>315</v>
      </c>
      <c r="E238" s="37" t="s">
        <v>18</v>
      </c>
      <c r="F238" s="27">
        <f>SUM(F239:F240)</f>
        <v>37</v>
      </c>
      <c r="G238" s="27">
        <f>SUM(G239:G240)</f>
        <v>43</v>
      </c>
      <c r="H238" s="27">
        <f>SUM(H239:H240)</f>
        <v>45</v>
      </c>
    </row>
    <row r="239" spans="1:8" s="7" customFormat="1" ht="47.25">
      <c r="A239" s="21">
        <v>245</v>
      </c>
      <c r="B239" s="32" t="s">
        <v>30</v>
      </c>
      <c r="C239" s="39" t="s">
        <v>306</v>
      </c>
      <c r="D239" s="40" t="s">
        <v>316</v>
      </c>
      <c r="E239" s="40" t="s">
        <v>31</v>
      </c>
      <c r="F239" s="35">
        <v>2</v>
      </c>
      <c r="G239" s="35">
        <v>2.5</v>
      </c>
      <c r="H239" s="35">
        <v>2.5</v>
      </c>
    </row>
    <row r="240" spans="1:8" s="7" customFormat="1" ht="24.75">
      <c r="A240" s="21">
        <v>246</v>
      </c>
      <c r="B240" s="32" t="s">
        <v>219</v>
      </c>
      <c r="C240" s="39" t="s">
        <v>306</v>
      </c>
      <c r="D240" s="40" t="s">
        <v>316</v>
      </c>
      <c r="E240" s="40" t="s">
        <v>78</v>
      </c>
      <c r="F240" s="35">
        <v>35</v>
      </c>
      <c r="G240" s="35">
        <v>40.5</v>
      </c>
      <c r="H240" s="35">
        <v>42.5</v>
      </c>
    </row>
    <row r="241" spans="1:8" s="7" customFormat="1" ht="37.5">
      <c r="A241" s="21">
        <v>247</v>
      </c>
      <c r="B241" s="102" t="s">
        <v>317</v>
      </c>
      <c r="C241" s="36" t="s">
        <v>306</v>
      </c>
      <c r="D241" s="37" t="s">
        <v>318</v>
      </c>
      <c r="E241" s="37" t="s">
        <v>18</v>
      </c>
      <c r="F241" s="27">
        <f>SUM(F242:F243)</f>
        <v>153</v>
      </c>
      <c r="G241" s="27">
        <f>SUM(G242:G243)</f>
        <v>162</v>
      </c>
      <c r="H241" s="27">
        <f>SUM(H242:H243)</f>
        <v>162</v>
      </c>
    </row>
    <row r="242" spans="1:13" s="7" customFormat="1" ht="47.25">
      <c r="A242" s="21">
        <v>248</v>
      </c>
      <c r="B242" s="32" t="s">
        <v>30</v>
      </c>
      <c r="C242" s="39" t="s">
        <v>306</v>
      </c>
      <c r="D242" s="40" t="s">
        <v>319</v>
      </c>
      <c r="E242" s="40" t="s">
        <v>31</v>
      </c>
      <c r="F242" s="35">
        <v>83</v>
      </c>
      <c r="G242" s="35">
        <v>88.5</v>
      </c>
      <c r="H242" s="35">
        <v>88.5</v>
      </c>
      <c r="M242"/>
    </row>
    <row r="243" spans="1:8" s="7" customFormat="1" ht="24.75">
      <c r="A243" s="21">
        <v>249</v>
      </c>
      <c r="B243" s="32" t="s">
        <v>219</v>
      </c>
      <c r="C243" s="39" t="s">
        <v>306</v>
      </c>
      <c r="D243" s="40" t="s">
        <v>319</v>
      </c>
      <c r="E243" s="40" t="s">
        <v>78</v>
      </c>
      <c r="F243" s="35">
        <v>70</v>
      </c>
      <c r="G243" s="35">
        <v>73.5</v>
      </c>
      <c r="H243" s="35">
        <v>73.5</v>
      </c>
    </row>
    <row r="244" spans="1:8" s="7" customFormat="1" ht="43.5" customHeight="1">
      <c r="A244" s="21">
        <v>250</v>
      </c>
      <c r="B244" s="102" t="s">
        <v>320</v>
      </c>
      <c r="C244" s="43" t="s">
        <v>321</v>
      </c>
      <c r="D244" s="26" t="s">
        <v>322</v>
      </c>
      <c r="E244" s="103" t="s">
        <v>18</v>
      </c>
      <c r="F244" s="62">
        <f>F245+F246</f>
        <v>31</v>
      </c>
      <c r="G244" s="62">
        <f>G245+G246</f>
        <v>35.5</v>
      </c>
      <c r="H244" s="62">
        <f>H245+H246</f>
        <v>37.5</v>
      </c>
    </row>
    <row r="245" spans="1:8" s="7" customFormat="1" ht="47.25">
      <c r="A245" s="21">
        <v>251</v>
      </c>
      <c r="B245" s="49" t="s">
        <v>30</v>
      </c>
      <c r="C245" s="53" t="s">
        <v>306</v>
      </c>
      <c r="D245" s="34" t="s">
        <v>323</v>
      </c>
      <c r="E245" s="70" t="s">
        <v>31</v>
      </c>
      <c r="F245" s="35">
        <v>2</v>
      </c>
      <c r="G245" s="35">
        <v>2.5</v>
      </c>
      <c r="H245" s="35">
        <v>2.5</v>
      </c>
    </row>
    <row r="246" spans="1:8" s="7" customFormat="1" ht="24.75">
      <c r="A246" s="21">
        <v>252</v>
      </c>
      <c r="B246" s="49" t="s">
        <v>219</v>
      </c>
      <c r="C246" s="53" t="s">
        <v>306</v>
      </c>
      <c r="D246" s="34" t="s">
        <v>323</v>
      </c>
      <c r="E246" s="70" t="s">
        <v>78</v>
      </c>
      <c r="F246" s="35">
        <v>29</v>
      </c>
      <c r="G246" s="35">
        <v>33</v>
      </c>
      <c r="H246" s="35">
        <v>35</v>
      </c>
    </row>
    <row r="247" spans="1:8" s="7" customFormat="1" ht="37.5">
      <c r="A247" s="21">
        <v>253</v>
      </c>
      <c r="B247" s="45" t="s">
        <v>324</v>
      </c>
      <c r="C247" s="43" t="s">
        <v>321</v>
      </c>
      <c r="D247" s="26" t="s">
        <v>325</v>
      </c>
      <c r="E247" s="103" t="s">
        <v>18</v>
      </c>
      <c r="F247" s="62">
        <f>F248+F249</f>
        <v>44.5</v>
      </c>
      <c r="G247" s="62">
        <f>G248+G249</f>
        <v>49</v>
      </c>
      <c r="H247" s="62">
        <f>H248+H249</f>
        <v>49</v>
      </c>
    </row>
    <row r="248" spans="1:8" s="7" customFormat="1" ht="47.25">
      <c r="A248" s="21">
        <v>254</v>
      </c>
      <c r="B248" s="49" t="s">
        <v>30</v>
      </c>
      <c r="C248" s="53" t="s">
        <v>306</v>
      </c>
      <c r="D248" s="34" t="s">
        <v>326</v>
      </c>
      <c r="E248" s="70" t="s">
        <v>31</v>
      </c>
      <c r="F248" s="35">
        <v>2</v>
      </c>
      <c r="G248" s="35">
        <v>2.5</v>
      </c>
      <c r="H248" s="35">
        <v>2.5</v>
      </c>
    </row>
    <row r="249" spans="1:8" s="7" customFormat="1" ht="24.75">
      <c r="A249" s="21">
        <v>255</v>
      </c>
      <c r="B249" s="49" t="s">
        <v>219</v>
      </c>
      <c r="C249" s="53" t="s">
        <v>306</v>
      </c>
      <c r="D249" s="108" t="s">
        <v>326</v>
      </c>
      <c r="E249" s="70" t="s">
        <v>78</v>
      </c>
      <c r="F249" s="35">
        <v>42.5</v>
      </c>
      <c r="G249" s="35">
        <v>46.5</v>
      </c>
      <c r="H249" s="35">
        <v>46.5</v>
      </c>
    </row>
    <row r="250" spans="1:8" s="7" customFormat="1" ht="14.25">
      <c r="A250" s="21">
        <v>256</v>
      </c>
      <c r="B250" s="24" t="s">
        <v>327</v>
      </c>
      <c r="C250" s="26" t="s">
        <v>328</v>
      </c>
      <c r="D250" s="26" t="s">
        <v>17</v>
      </c>
      <c r="E250" s="26" t="s">
        <v>18</v>
      </c>
      <c r="F250" s="27">
        <f>F253+F270+F251+F267</f>
        <v>26806.100000000006</v>
      </c>
      <c r="G250" s="27">
        <f>G253+G270+G251</f>
        <v>27788.5</v>
      </c>
      <c r="H250" s="27">
        <f>H253+H270+H251</f>
        <v>28825.200000000004</v>
      </c>
    </row>
    <row r="251" spans="1:8" s="7" customFormat="1" ht="14.25">
      <c r="A251" s="21">
        <v>257</v>
      </c>
      <c r="B251" s="24" t="s">
        <v>329</v>
      </c>
      <c r="C251" s="26" t="s">
        <v>330</v>
      </c>
      <c r="D251" s="114" t="s">
        <v>331</v>
      </c>
      <c r="E251" s="26" t="s">
        <v>18</v>
      </c>
      <c r="F251" s="27">
        <f>F252</f>
        <v>2232.2000000000003</v>
      </c>
      <c r="G251" s="27">
        <f>G252</f>
        <v>2329.6000000000004</v>
      </c>
      <c r="H251" s="27">
        <f>H252</f>
        <v>2422.8</v>
      </c>
    </row>
    <row r="252" spans="1:8" s="7" customFormat="1" ht="24.75">
      <c r="A252" s="21">
        <v>258</v>
      </c>
      <c r="B252" s="32" t="s">
        <v>332</v>
      </c>
      <c r="C252" s="34" t="s">
        <v>330</v>
      </c>
      <c r="D252" s="56" t="s">
        <v>333</v>
      </c>
      <c r="E252" s="34" t="s">
        <v>334</v>
      </c>
      <c r="F252" s="109">
        <f>'[1]2024'!G230+'[1]2024'!G296+'[1]2024'!G309</f>
        <v>2232.2000000000003</v>
      </c>
      <c r="G252" s="109">
        <f>'[1]2024'!H230+'[1]2024'!H296+'[1]2024'!H309</f>
        <v>2329.6000000000004</v>
      </c>
      <c r="H252" s="109">
        <f>'[1]2024'!I230+'[1]2024'!I296+'[1]2024'!I309</f>
        <v>2422.8</v>
      </c>
    </row>
    <row r="253" spans="1:8" s="7" customFormat="1" ht="24.75">
      <c r="A253" s="21">
        <v>259</v>
      </c>
      <c r="B253" s="24" t="s">
        <v>335</v>
      </c>
      <c r="C253" s="26" t="s">
        <v>336</v>
      </c>
      <c r="D253" s="26" t="s">
        <v>17</v>
      </c>
      <c r="E253" s="26" t="s">
        <v>18</v>
      </c>
      <c r="F253" s="27">
        <f>F254+F257+F260+F263+F265</f>
        <v>23117.700000000004</v>
      </c>
      <c r="G253" s="27">
        <f>G254+G257+G260+G263+G265</f>
        <v>23979.399999999998</v>
      </c>
      <c r="H253" s="27">
        <f>H254+H257+H260+H263+H265</f>
        <v>24816.500000000004</v>
      </c>
    </row>
    <row r="254" spans="1:8" s="7" customFormat="1" ht="114" customHeight="1">
      <c r="A254" s="21">
        <v>260</v>
      </c>
      <c r="B254" s="24" t="s">
        <v>337</v>
      </c>
      <c r="C254" s="36" t="s">
        <v>336</v>
      </c>
      <c r="D254" s="37" t="s">
        <v>338</v>
      </c>
      <c r="E254" s="26" t="s">
        <v>18</v>
      </c>
      <c r="F254" s="27">
        <f>SUM(F255:F256)</f>
        <v>1779.8</v>
      </c>
      <c r="G254" s="27">
        <f>SUM(G255:G256)</f>
        <v>1801</v>
      </c>
      <c r="H254" s="27">
        <f>SUM(H255:H256)</f>
        <v>1795</v>
      </c>
    </row>
    <row r="255" spans="1:8" s="7" customFormat="1" ht="47.25">
      <c r="A255" s="21">
        <v>261</v>
      </c>
      <c r="B255" s="32" t="s">
        <v>30</v>
      </c>
      <c r="C255" s="39" t="s">
        <v>336</v>
      </c>
      <c r="D255" s="40" t="s">
        <v>338</v>
      </c>
      <c r="E255" s="34" t="s">
        <v>31</v>
      </c>
      <c r="F255" s="35">
        <v>21</v>
      </c>
      <c r="G255" s="35">
        <v>21</v>
      </c>
      <c r="H255" s="35">
        <v>21</v>
      </c>
    </row>
    <row r="256" spans="1:8" s="7" customFormat="1" ht="36">
      <c r="A256" s="21">
        <v>262</v>
      </c>
      <c r="B256" s="32" t="s">
        <v>81</v>
      </c>
      <c r="C256" s="39" t="s">
        <v>336</v>
      </c>
      <c r="D256" s="40" t="s">
        <v>338</v>
      </c>
      <c r="E256" s="34" t="s">
        <v>82</v>
      </c>
      <c r="F256" s="35">
        <v>1758.8</v>
      </c>
      <c r="G256" s="35">
        <v>1780</v>
      </c>
      <c r="H256" s="35">
        <v>1774</v>
      </c>
    </row>
    <row r="257" spans="1:8" s="7" customFormat="1" ht="92.25">
      <c r="A257" s="21">
        <v>263</v>
      </c>
      <c r="B257" s="24" t="s">
        <v>339</v>
      </c>
      <c r="C257" s="36" t="s">
        <v>336</v>
      </c>
      <c r="D257" s="37" t="s">
        <v>340</v>
      </c>
      <c r="E257" s="37" t="s">
        <v>18</v>
      </c>
      <c r="F257" s="27">
        <f>SUM(F258:F259)</f>
        <v>496.9</v>
      </c>
      <c r="G257" s="27">
        <f>SUM(G258:G259)</f>
        <v>516.8</v>
      </c>
      <c r="H257" s="27">
        <f>SUM(H258:H259)</f>
        <v>537.5</v>
      </c>
    </row>
    <row r="258" spans="1:8" s="7" customFormat="1" ht="36">
      <c r="A258" s="21">
        <v>264</v>
      </c>
      <c r="B258" s="32" t="s">
        <v>81</v>
      </c>
      <c r="C258" s="39" t="s">
        <v>336</v>
      </c>
      <c r="D258" s="40" t="s">
        <v>340</v>
      </c>
      <c r="E258" s="34" t="s">
        <v>82</v>
      </c>
      <c r="F258" s="35">
        <v>490</v>
      </c>
      <c r="G258" s="48">
        <v>509.9</v>
      </c>
      <c r="H258" s="48">
        <v>530.6</v>
      </c>
    </row>
    <row r="259" spans="1:8" s="7" customFormat="1" ht="47.25">
      <c r="A259" s="21">
        <v>265</v>
      </c>
      <c r="B259" s="32" t="s">
        <v>30</v>
      </c>
      <c r="C259" s="39" t="s">
        <v>336</v>
      </c>
      <c r="D259" s="40" t="s">
        <v>340</v>
      </c>
      <c r="E259" s="39">
        <v>240</v>
      </c>
      <c r="F259" s="115">
        <v>6.9</v>
      </c>
      <c r="G259" s="35">
        <v>6.9</v>
      </c>
      <c r="H259" s="35">
        <v>6.9</v>
      </c>
    </row>
    <row r="260" spans="1:8" s="7" customFormat="1" ht="114.75" customHeight="1">
      <c r="A260" s="21">
        <v>266</v>
      </c>
      <c r="B260" s="31" t="s">
        <v>341</v>
      </c>
      <c r="C260" s="36" t="s">
        <v>336</v>
      </c>
      <c r="D260" s="26" t="s">
        <v>342</v>
      </c>
      <c r="E260" s="26" t="s">
        <v>18</v>
      </c>
      <c r="F260" s="27">
        <f>SUM(F261:F262)</f>
        <v>19819.4</v>
      </c>
      <c r="G260" s="27">
        <f>SUM(G261:G262)</f>
        <v>20639.1</v>
      </c>
      <c r="H260" s="27">
        <f>SUM(H261:H262)</f>
        <v>21459.4</v>
      </c>
    </row>
    <row r="261" spans="1:8" s="7" customFormat="1" ht="47.25">
      <c r="A261" s="21">
        <v>267</v>
      </c>
      <c r="B261" s="32" t="s">
        <v>30</v>
      </c>
      <c r="C261" s="39" t="s">
        <v>336</v>
      </c>
      <c r="D261" s="34" t="s">
        <v>342</v>
      </c>
      <c r="E261" s="34" t="s">
        <v>31</v>
      </c>
      <c r="F261" s="35">
        <v>175</v>
      </c>
      <c r="G261" s="35">
        <v>180.5</v>
      </c>
      <c r="H261" s="35">
        <v>186</v>
      </c>
    </row>
    <row r="262" spans="1:8" s="7" customFormat="1" ht="36">
      <c r="A262" s="21">
        <v>268</v>
      </c>
      <c r="B262" s="32" t="s">
        <v>81</v>
      </c>
      <c r="C262" s="39" t="s">
        <v>336</v>
      </c>
      <c r="D262" s="34" t="s">
        <v>342</v>
      </c>
      <c r="E262" s="34" t="s">
        <v>82</v>
      </c>
      <c r="F262" s="35">
        <v>19644.4</v>
      </c>
      <c r="G262" s="35">
        <v>20458.6</v>
      </c>
      <c r="H262" s="35">
        <v>21273.4</v>
      </c>
    </row>
    <row r="263" spans="1:8" s="7" customFormat="1" ht="161.25" customHeight="1">
      <c r="A263" s="21">
        <v>269</v>
      </c>
      <c r="B263" s="31" t="s">
        <v>343</v>
      </c>
      <c r="C263" s="36" t="s">
        <v>336</v>
      </c>
      <c r="D263" s="26" t="s">
        <v>344</v>
      </c>
      <c r="E263" s="26" t="s">
        <v>18</v>
      </c>
      <c r="F263" s="27">
        <f>SUM(F264:F264)</f>
        <v>13.9</v>
      </c>
      <c r="G263" s="27">
        <f>SUM(G264:G264)</f>
        <v>14.8</v>
      </c>
      <c r="H263" s="27">
        <f>SUM(H264:H264)</f>
        <v>16.9</v>
      </c>
    </row>
    <row r="264" spans="1:8" s="7" customFormat="1" ht="36">
      <c r="A264" s="21">
        <v>270</v>
      </c>
      <c r="B264" s="32" t="s">
        <v>81</v>
      </c>
      <c r="C264" s="39" t="s">
        <v>336</v>
      </c>
      <c r="D264" s="34" t="s">
        <v>344</v>
      </c>
      <c r="E264" s="34" t="s">
        <v>82</v>
      </c>
      <c r="F264" s="35">
        <v>13.9</v>
      </c>
      <c r="G264" s="35">
        <v>14.8</v>
      </c>
      <c r="H264" s="35">
        <v>16.9</v>
      </c>
    </row>
    <row r="265" spans="1:8" s="7" customFormat="1" ht="58.5">
      <c r="A265" s="21">
        <v>271</v>
      </c>
      <c r="B265" s="45" t="s">
        <v>345</v>
      </c>
      <c r="C265" s="36" t="s">
        <v>336</v>
      </c>
      <c r="D265" s="26" t="s">
        <v>17</v>
      </c>
      <c r="E265" s="26" t="s">
        <v>18</v>
      </c>
      <c r="F265" s="27">
        <f>F266</f>
        <v>1007.7</v>
      </c>
      <c r="G265" s="27">
        <f>G266</f>
        <v>1007.7</v>
      </c>
      <c r="H265" s="27">
        <f>H266</f>
        <v>1007.7</v>
      </c>
    </row>
    <row r="266" spans="1:8" s="7" customFormat="1" ht="36">
      <c r="A266" s="21">
        <v>272</v>
      </c>
      <c r="B266" s="32" t="s">
        <v>81</v>
      </c>
      <c r="C266" s="39" t="s">
        <v>336</v>
      </c>
      <c r="D266" s="34" t="s">
        <v>346</v>
      </c>
      <c r="E266" s="34" t="s">
        <v>82</v>
      </c>
      <c r="F266" s="35">
        <v>1007.7</v>
      </c>
      <c r="G266" s="35">
        <v>1007.7</v>
      </c>
      <c r="H266" s="35">
        <v>1007.7</v>
      </c>
    </row>
    <row r="267" spans="1:13" s="7" customFormat="1" ht="68.25" customHeight="1">
      <c r="A267" s="21">
        <v>273</v>
      </c>
      <c r="B267" s="31" t="s">
        <v>347</v>
      </c>
      <c r="C267" s="43" t="s">
        <v>348</v>
      </c>
      <c r="D267" s="26" t="s">
        <v>225</v>
      </c>
      <c r="E267" s="26" t="s">
        <v>18</v>
      </c>
      <c r="F267" s="62">
        <f>F268+F269</f>
        <v>0</v>
      </c>
      <c r="G267" s="62">
        <f>G268+G269</f>
        <v>0</v>
      </c>
      <c r="H267" s="62">
        <f>H268+H269</f>
        <v>0</v>
      </c>
      <c r="I267" s="116"/>
      <c r="J267" s="117"/>
      <c r="K267" s="117"/>
      <c r="L267" s="117"/>
      <c r="M267" s="117"/>
    </row>
    <row r="268" spans="1:13" s="7" customFormat="1" ht="24.75">
      <c r="A268" s="21">
        <v>274</v>
      </c>
      <c r="B268" s="32" t="s">
        <v>219</v>
      </c>
      <c r="C268" s="70" t="s">
        <v>348</v>
      </c>
      <c r="D268" s="34" t="s">
        <v>230</v>
      </c>
      <c r="E268" s="34" t="s">
        <v>78</v>
      </c>
      <c r="F268" s="109">
        <v>0</v>
      </c>
      <c r="G268" s="109">
        <v>0</v>
      </c>
      <c r="H268" s="109">
        <v>0</v>
      </c>
      <c r="I268" s="118"/>
      <c r="J268" s="117"/>
      <c r="K268" s="117"/>
      <c r="L268" s="117"/>
      <c r="M268" s="117"/>
    </row>
    <row r="269" spans="1:13" s="7" customFormat="1" ht="24.75">
      <c r="A269" s="21">
        <v>275</v>
      </c>
      <c r="B269" s="32" t="s">
        <v>219</v>
      </c>
      <c r="C269" s="70" t="s">
        <v>348</v>
      </c>
      <c r="D269" s="34" t="s">
        <v>229</v>
      </c>
      <c r="E269" s="34" t="s">
        <v>78</v>
      </c>
      <c r="F269" s="109">
        <v>0</v>
      </c>
      <c r="G269" s="109">
        <v>0</v>
      </c>
      <c r="H269" s="109">
        <v>0</v>
      </c>
      <c r="I269" s="118"/>
      <c r="J269" s="117"/>
      <c r="K269" s="117"/>
      <c r="L269" s="117"/>
      <c r="M269" s="117"/>
    </row>
    <row r="270" spans="1:13" s="7" customFormat="1" ht="28.5" customHeight="1">
      <c r="A270" s="21">
        <v>276</v>
      </c>
      <c r="B270" s="24" t="s">
        <v>349</v>
      </c>
      <c r="C270" s="25" t="s">
        <v>350</v>
      </c>
      <c r="D270" s="26" t="s">
        <v>17</v>
      </c>
      <c r="E270" s="46" t="s">
        <v>18</v>
      </c>
      <c r="F270" s="65">
        <f>F271+F273</f>
        <v>1456.2</v>
      </c>
      <c r="G270" s="65">
        <f>G271+G273</f>
        <v>1479.5</v>
      </c>
      <c r="H270" s="65">
        <f>H271+H273</f>
        <v>1585.9</v>
      </c>
      <c r="I270" s="119"/>
      <c r="J270" s="119"/>
      <c r="K270" s="119"/>
      <c r="L270" s="119"/>
      <c r="M270" s="119"/>
    </row>
    <row r="271" spans="1:8" s="7" customFormat="1" ht="78" customHeight="1">
      <c r="A271" s="21">
        <v>277</v>
      </c>
      <c r="B271" s="45" t="s">
        <v>351</v>
      </c>
      <c r="C271" s="36" t="s">
        <v>350</v>
      </c>
      <c r="D271" s="26" t="s">
        <v>352</v>
      </c>
      <c r="E271" s="37" t="s">
        <v>18</v>
      </c>
      <c r="F271" s="27">
        <f>F272</f>
        <v>200</v>
      </c>
      <c r="G271" s="27">
        <f>G272</f>
        <v>200</v>
      </c>
      <c r="H271" s="27">
        <f>H272</f>
        <v>250</v>
      </c>
    </row>
    <row r="272" spans="1:13" s="7" customFormat="1" ht="24.75">
      <c r="A272" s="21">
        <v>278</v>
      </c>
      <c r="B272" s="75" t="s">
        <v>353</v>
      </c>
      <c r="C272" s="39" t="s">
        <v>350</v>
      </c>
      <c r="D272" s="34" t="s">
        <v>354</v>
      </c>
      <c r="E272" s="40" t="s">
        <v>355</v>
      </c>
      <c r="F272" s="109">
        <v>200</v>
      </c>
      <c r="G272" s="109">
        <v>200</v>
      </c>
      <c r="H272" s="109">
        <v>250</v>
      </c>
      <c r="I272" s="120"/>
      <c r="J272" s="120"/>
      <c r="K272" s="120"/>
      <c r="L272" s="120"/>
      <c r="M272" s="120"/>
    </row>
    <row r="273" spans="1:13" s="7" customFormat="1" ht="92.25">
      <c r="A273" s="21">
        <v>279</v>
      </c>
      <c r="B273" s="24" t="s">
        <v>339</v>
      </c>
      <c r="C273" s="36">
        <v>1006</v>
      </c>
      <c r="D273" s="26" t="s">
        <v>356</v>
      </c>
      <c r="E273" s="37" t="s">
        <v>357</v>
      </c>
      <c r="F273" s="27">
        <f>F274+F275</f>
        <v>1256.2</v>
      </c>
      <c r="G273" s="27">
        <f>G274+G275</f>
        <v>1279.5</v>
      </c>
      <c r="H273" s="27">
        <f>H274+H275</f>
        <v>1335.9</v>
      </c>
      <c r="I273" s="120"/>
      <c r="J273" s="120"/>
      <c r="K273" s="120"/>
      <c r="L273" s="120"/>
      <c r="M273" s="120"/>
    </row>
    <row r="274" spans="1:13" s="7" customFormat="1" ht="92.25">
      <c r="A274" s="21">
        <v>280</v>
      </c>
      <c r="B274" s="75" t="s">
        <v>358</v>
      </c>
      <c r="C274" s="39" t="s">
        <v>350</v>
      </c>
      <c r="D274" s="40" t="s">
        <v>342</v>
      </c>
      <c r="E274" s="39">
        <v>120</v>
      </c>
      <c r="F274" s="35">
        <v>1136.2</v>
      </c>
      <c r="G274" s="35">
        <v>1187.5</v>
      </c>
      <c r="H274" s="35">
        <v>1240.9</v>
      </c>
      <c r="I274" s="120"/>
      <c r="J274" s="120"/>
      <c r="K274" s="120"/>
      <c r="L274" s="120"/>
      <c r="M274" s="120"/>
    </row>
    <row r="275" spans="1:8" s="7" customFormat="1" ht="92.25">
      <c r="A275" s="21">
        <v>281</v>
      </c>
      <c r="B275" s="75" t="s">
        <v>358</v>
      </c>
      <c r="C275" s="39" t="s">
        <v>350</v>
      </c>
      <c r="D275" s="40" t="s">
        <v>342</v>
      </c>
      <c r="E275" s="39">
        <v>240</v>
      </c>
      <c r="F275" s="121">
        <v>120</v>
      </c>
      <c r="G275" s="121">
        <v>92</v>
      </c>
      <c r="H275" s="121">
        <v>95</v>
      </c>
    </row>
    <row r="276" spans="1:8" s="7" customFormat="1" ht="27" customHeight="1">
      <c r="A276" s="21">
        <v>282</v>
      </c>
      <c r="B276" s="24" t="s">
        <v>359</v>
      </c>
      <c r="C276" s="36" t="s">
        <v>360</v>
      </c>
      <c r="D276" s="26" t="s">
        <v>17</v>
      </c>
      <c r="E276" s="46" t="s">
        <v>18</v>
      </c>
      <c r="F276" s="27">
        <f>F283+F277</f>
        <v>58524.3</v>
      </c>
      <c r="G276" s="27">
        <f>G283+G277</f>
        <v>59107</v>
      </c>
      <c r="H276" s="27">
        <f>H283+H277</f>
        <v>59641.6</v>
      </c>
    </row>
    <row r="277" spans="1:8" s="7" customFormat="1" ht="55.5" customHeight="1">
      <c r="A277" s="21">
        <v>283</v>
      </c>
      <c r="B277" s="97" t="s">
        <v>245</v>
      </c>
      <c r="C277" s="94" t="s">
        <v>361</v>
      </c>
      <c r="D277" s="98" t="s">
        <v>247</v>
      </c>
      <c r="E277" s="98" t="s">
        <v>18</v>
      </c>
      <c r="F277" s="122">
        <f>F278+F281</f>
        <v>56764.4</v>
      </c>
      <c r="G277" s="122">
        <f>G278+G281</f>
        <v>57474</v>
      </c>
      <c r="H277" s="122">
        <f>H278+H281</f>
        <v>57958.7</v>
      </c>
    </row>
    <row r="278" spans="1:8" s="7" customFormat="1" ht="38.25" customHeight="1">
      <c r="A278" s="21">
        <v>284</v>
      </c>
      <c r="B278" s="97" t="s">
        <v>215</v>
      </c>
      <c r="C278" s="94" t="s">
        <v>361</v>
      </c>
      <c r="D278" s="98" t="s">
        <v>248</v>
      </c>
      <c r="E278" s="98" t="s">
        <v>18</v>
      </c>
      <c r="F278" s="122">
        <f>F279+F280</f>
        <v>56534.4</v>
      </c>
      <c r="G278" s="122">
        <f>G279+G280</f>
        <v>56974</v>
      </c>
      <c r="H278" s="122">
        <f>H279+H280</f>
        <v>57958.7</v>
      </c>
    </row>
    <row r="279" spans="1:8" s="7" customFormat="1" ht="33" customHeight="1">
      <c r="A279" s="21">
        <v>285</v>
      </c>
      <c r="B279" s="88" t="s">
        <v>219</v>
      </c>
      <c r="C279" s="96" t="s">
        <v>361</v>
      </c>
      <c r="D279" s="96" t="s">
        <v>248</v>
      </c>
      <c r="E279" s="73" t="s">
        <v>78</v>
      </c>
      <c r="F279" s="123">
        <v>24176.4</v>
      </c>
      <c r="G279" s="123">
        <v>24616</v>
      </c>
      <c r="H279" s="123">
        <v>25600.7</v>
      </c>
    </row>
    <row r="280" spans="1:8" s="7" customFormat="1" ht="33" customHeight="1">
      <c r="A280" s="21"/>
      <c r="B280" s="88" t="s">
        <v>219</v>
      </c>
      <c r="C280" s="96" t="s">
        <v>361</v>
      </c>
      <c r="D280" s="96" t="s">
        <v>362</v>
      </c>
      <c r="E280" s="73" t="s">
        <v>78</v>
      </c>
      <c r="F280" s="123">
        <v>32358</v>
      </c>
      <c r="G280" s="123">
        <v>32358</v>
      </c>
      <c r="H280" s="123">
        <v>32358</v>
      </c>
    </row>
    <row r="281" spans="1:8" s="7" customFormat="1" ht="33" customHeight="1">
      <c r="A281" s="21"/>
      <c r="B281" s="97" t="s">
        <v>220</v>
      </c>
      <c r="C281" s="94" t="s">
        <v>361</v>
      </c>
      <c r="D281" s="98" t="s">
        <v>363</v>
      </c>
      <c r="E281" s="98" t="s">
        <v>18</v>
      </c>
      <c r="F281" s="95">
        <f>F282</f>
        <v>230</v>
      </c>
      <c r="G281" s="95">
        <f>G282</f>
        <v>500</v>
      </c>
      <c r="H281" s="95">
        <f>H282</f>
        <v>0</v>
      </c>
    </row>
    <row r="282" spans="1:8" s="7" customFormat="1" ht="33" customHeight="1">
      <c r="A282" s="21"/>
      <c r="B282" s="88" t="s">
        <v>219</v>
      </c>
      <c r="C282" s="96" t="s">
        <v>361</v>
      </c>
      <c r="D282" s="73" t="s">
        <v>363</v>
      </c>
      <c r="E282" s="73" t="s">
        <v>78</v>
      </c>
      <c r="F282" s="35">
        <v>230</v>
      </c>
      <c r="G282" s="35">
        <v>500</v>
      </c>
      <c r="H282" s="35">
        <v>0</v>
      </c>
    </row>
    <row r="283" spans="1:8" s="7" customFormat="1" ht="58.5">
      <c r="A283" s="21">
        <v>288</v>
      </c>
      <c r="B283" s="31" t="s">
        <v>364</v>
      </c>
      <c r="C283" s="36" t="s">
        <v>365</v>
      </c>
      <c r="D283" s="26" t="s">
        <v>255</v>
      </c>
      <c r="E283" s="46" t="s">
        <v>18</v>
      </c>
      <c r="F283" s="27">
        <f>F284+F286</f>
        <v>1759.9</v>
      </c>
      <c r="G283" s="27">
        <f>G284</f>
        <v>1633</v>
      </c>
      <c r="H283" s="27">
        <f>H284</f>
        <v>1682.9</v>
      </c>
    </row>
    <row r="284" spans="1:8" s="7" customFormat="1" ht="36">
      <c r="A284" s="21">
        <v>289</v>
      </c>
      <c r="B284" s="31" t="s">
        <v>366</v>
      </c>
      <c r="C284" s="36" t="s">
        <v>365</v>
      </c>
      <c r="D284" s="26" t="s">
        <v>367</v>
      </c>
      <c r="E284" s="46" t="s">
        <v>18</v>
      </c>
      <c r="F284" s="27">
        <f>SUM(F285:F285)</f>
        <v>1585</v>
      </c>
      <c r="G284" s="27">
        <f>SUM(G285:G285)</f>
        <v>1633</v>
      </c>
      <c r="H284" s="27">
        <f>SUM(H285:H285)</f>
        <v>1682.9</v>
      </c>
    </row>
    <row r="285" spans="1:8" s="7" customFormat="1" ht="24.75">
      <c r="A285" s="21">
        <v>290</v>
      </c>
      <c r="B285" s="32" t="s">
        <v>212</v>
      </c>
      <c r="C285" s="39" t="s">
        <v>365</v>
      </c>
      <c r="D285" s="34" t="s">
        <v>368</v>
      </c>
      <c r="E285" s="47" t="s">
        <v>78</v>
      </c>
      <c r="F285" s="35">
        <v>1585</v>
      </c>
      <c r="G285" s="35">
        <v>1633</v>
      </c>
      <c r="H285" s="35">
        <v>1682.9</v>
      </c>
    </row>
    <row r="286" spans="1:8" s="7" customFormat="1" ht="78" customHeight="1">
      <c r="A286" s="21">
        <v>291</v>
      </c>
      <c r="B286" s="102" t="s">
        <v>369</v>
      </c>
      <c r="C286" s="29" t="s">
        <v>370</v>
      </c>
      <c r="D286" s="103" t="s">
        <v>367</v>
      </c>
      <c r="E286" s="103" t="s">
        <v>18</v>
      </c>
      <c r="F286" s="62">
        <f>F287+F288</f>
        <v>174.9</v>
      </c>
      <c r="G286" s="62">
        <f>G287+G288</f>
        <v>0</v>
      </c>
      <c r="H286" s="62">
        <f>H287+H288</f>
        <v>0</v>
      </c>
    </row>
    <row r="287" spans="1:8" s="7" customFormat="1" ht="24.75">
      <c r="A287" s="21">
        <v>292</v>
      </c>
      <c r="B287" s="124" t="s">
        <v>219</v>
      </c>
      <c r="C287" s="80" t="s">
        <v>370</v>
      </c>
      <c r="D287" s="108" t="s">
        <v>371</v>
      </c>
      <c r="E287" s="34" t="s">
        <v>78</v>
      </c>
      <c r="F287" s="109">
        <v>122.4</v>
      </c>
      <c r="G287" s="109">
        <v>0</v>
      </c>
      <c r="H287" s="109">
        <v>0</v>
      </c>
    </row>
    <row r="288" spans="1:8" s="7" customFormat="1" ht="24.75">
      <c r="A288" s="21">
        <v>293</v>
      </c>
      <c r="B288" s="124" t="s">
        <v>219</v>
      </c>
      <c r="C288" s="80" t="s">
        <v>370</v>
      </c>
      <c r="D288" s="108" t="s">
        <v>372</v>
      </c>
      <c r="E288" s="34" t="s">
        <v>78</v>
      </c>
      <c r="F288" s="109">
        <v>52.5</v>
      </c>
      <c r="G288" s="109">
        <v>0</v>
      </c>
      <c r="H288" s="109">
        <v>0</v>
      </c>
    </row>
    <row r="289" spans="1:8" s="7" customFormat="1" ht="24.75">
      <c r="A289" s="21">
        <v>294</v>
      </c>
      <c r="B289" s="31" t="s">
        <v>373</v>
      </c>
      <c r="C289" s="36" t="s">
        <v>374</v>
      </c>
      <c r="D289" s="26" t="s">
        <v>17</v>
      </c>
      <c r="E289" s="26" t="s">
        <v>18</v>
      </c>
      <c r="F289" s="27">
        <f>F290</f>
        <v>255</v>
      </c>
      <c r="G289" s="27">
        <f>G290</f>
        <v>265.2</v>
      </c>
      <c r="H289" s="27">
        <f>H290</f>
        <v>275.8</v>
      </c>
    </row>
    <row r="290" spans="1:8" s="7" customFormat="1" ht="69.75" customHeight="1">
      <c r="A290" s="21">
        <v>295</v>
      </c>
      <c r="B290" s="31" t="s">
        <v>64</v>
      </c>
      <c r="C290" s="36" t="s">
        <v>375</v>
      </c>
      <c r="D290" s="26" t="s">
        <v>22</v>
      </c>
      <c r="E290" s="26" t="s">
        <v>18</v>
      </c>
      <c r="F290" s="27">
        <f>F292</f>
        <v>255</v>
      </c>
      <c r="G290" s="27">
        <f>G292</f>
        <v>265.2</v>
      </c>
      <c r="H290" s="27">
        <f>H292</f>
        <v>275.8</v>
      </c>
    </row>
    <row r="291" spans="1:8" s="7" customFormat="1" ht="36">
      <c r="A291" s="21">
        <v>296</v>
      </c>
      <c r="B291" s="31" t="s">
        <v>23</v>
      </c>
      <c r="C291" s="36" t="s">
        <v>375</v>
      </c>
      <c r="D291" s="26" t="s">
        <v>74</v>
      </c>
      <c r="E291" s="26" t="s">
        <v>18</v>
      </c>
      <c r="F291" s="27">
        <f>F292</f>
        <v>255</v>
      </c>
      <c r="G291" s="27">
        <f>G292</f>
        <v>265.2</v>
      </c>
      <c r="H291" s="27">
        <f>H292</f>
        <v>275.8</v>
      </c>
    </row>
    <row r="292" spans="1:8" s="7" customFormat="1" ht="47.25">
      <c r="A292" s="21">
        <v>297</v>
      </c>
      <c r="B292" s="32" t="s">
        <v>30</v>
      </c>
      <c r="C292" s="39" t="s">
        <v>375</v>
      </c>
      <c r="D292" s="34" t="s">
        <v>376</v>
      </c>
      <c r="E292" s="34" t="s">
        <v>31</v>
      </c>
      <c r="F292" s="109">
        <v>255</v>
      </c>
      <c r="G292" s="109">
        <v>265.2</v>
      </c>
      <c r="H292" s="109">
        <v>275.8</v>
      </c>
    </row>
    <row r="293" spans="1:8" s="7" customFormat="1" ht="14.25">
      <c r="A293" s="21">
        <v>298</v>
      </c>
      <c r="B293" s="24" t="s">
        <v>377</v>
      </c>
      <c r="C293" s="25"/>
      <c r="D293" s="26"/>
      <c r="E293" s="26"/>
      <c r="F293" s="27">
        <f>F15+F81+F85+F102+F121+F149+F220+F230+F250+F276+F289</f>
        <v>958186.4000000001</v>
      </c>
      <c r="G293" s="27">
        <f>G15+G81+G85+G102+G121+G149+G220+G230+G250+G276+G289</f>
        <v>861528.6</v>
      </c>
      <c r="H293" s="27">
        <f>H15+H81+H85+H102+H121+H149+H220+H230+H250+H276+H289-0.1</f>
        <v>793048.2000000001</v>
      </c>
    </row>
    <row r="294" spans="1:8" s="7" customFormat="1" ht="14.25">
      <c r="A294" s="1"/>
      <c r="B294" s="125"/>
      <c r="C294" s="5"/>
      <c r="D294" s="5"/>
      <c r="E294" s="5"/>
      <c r="F294" s="5"/>
      <c r="G294" s="5"/>
      <c r="H294" s="5"/>
    </row>
    <row r="295" spans="1:8" s="7" customFormat="1" ht="14.25">
      <c r="A295" s="1"/>
      <c r="B295" s="125"/>
      <c r="C295" s="5"/>
      <c r="D295" s="5"/>
      <c r="E295" s="5"/>
      <c r="F295" s="5"/>
      <c r="G295" s="5"/>
      <c r="H295" s="5"/>
    </row>
    <row r="296" spans="1:8" s="7" customFormat="1" ht="14.25">
      <c r="A296" s="1"/>
      <c r="B296" s="125"/>
      <c r="C296" s="5"/>
      <c r="D296" s="5"/>
      <c r="E296" s="5"/>
      <c r="F296" s="126"/>
      <c r="G296" s="5"/>
      <c r="H296" s="5"/>
    </row>
    <row r="297" spans="1:8" s="7" customFormat="1" ht="14.25">
      <c r="A297" s="1"/>
      <c r="B297" s="125"/>
      <c r="C297" s="5"/>
      <c r="D297" s="5"/>
      <c r="E297" s="5"/>
      <c r="F297" s="5"/>
      <c r="G297" s="5"/>
      <c r="H297" s="5"/>
    </row>
    <row r="298" spans="1:8" s="7" customFormat="1" ht="14.25">
      <c r="A298" s="1"/>
      <c r="B298" s="125"/>
      <c r="C298" s="5"/>
      <c r="D298" s="5"/>
      <c r="E298" s="5"/>
      <c r="F298" s="5"/>
      <c r="G298" s="5"/>
      <c r="H298" s="5"/>
    </row>
    <row r="299" spans="1:8" s="7" customFormat="1" ht="14.25">
      <c r="A299" s="1"/>
      <c r="B299" s="125"/>
      <c r="C299" s="5"/>
      <c r="D299" s="5"/>
      <c r="E299" s="5"/>
      <c r="F299" s="5"/>
      <c r="G299" s="5"/>
      <c r="H299" s="5"/>
    </row>
    <row r="300" spans="1:8" s="7" customFormat="1" ht="14.25">
      <c r="A300" s="1"/>
      <c r="B300" s="125"/>
      <c r="C300" s="5"/>
      <c r="D300" s="5"/>
      <c r="E300" s="5"/>
      <c r="F300" s="5"/>
      <c r="G300" s="5"/>
      <c r="H300" s="5"/>
    </row>
    <row r="301" spans="1:8" s="7" customFormat="1" ht="14.25">
      <c r="A301" s="1"/>
      <c r="B301" s="125"/>
      <c r="C301" s="5"/>
      <c r="D301" s="5"/>
      <c r="E301" s="5"/>
      <c r="F301" s="5"/>
      <c r="G301" s="5"/>
      <c r="H301" s="5"/>
    </row>
    <row r="302" spans="1:8" s="7" customFormat="1" ht="14.25">
      <c r="A302" s="1"/>
      <c r="B302" s="125"/>
      <c r="C302" s="5"/>
      <c r="D302" s="5"/>
      <c r="E302" s="5"/>
      <c r="F302" s="5"/>
      <c r="G302" s="5"/>
      <c r="H302" s="5"/>
    </row>
    <row r="303" spans="1:8" s="7" customFormat="1" ht="14.25">
      <c r="A303" s="1"/>
      <c r="B303" s="125"/>
      <c r="C303" s="5"/>
      <c r="D303" s="5"/>
      <c r="E303" s="5"/>
      <c r="F303" s="5"/>
      <c r="G303" s="5"/>
      <c r="H303" s="5"/>
    </row>
    <row r="304" spans="1:8" s="7" customFormat="1" ht="14.25">
      <c r="A304" s="1"/>
      <c r="B304" s="125"/>
      <c r="C304" s="5"/>
      <c r="D304" s="5"/>
      <c r="E304" s="5"/>
      <c r="F304" s="5"/>
      <c r="G304" s="5"/>
      <c r="H304" s="5"/>
    </row>
    <row r="305" spans="1:8" s="7" customFormat="1" ht="14.25">
      <c r="A305" s="1"/>
      <c r="B305" s="125"/>
      <c r="C305" s="5"/>
      <c r="D305" s="5"/>
      <c r="E305" s="5"/>
      <c r="F305" s="5"/>
      <c r="G305" s="5"/>
      <c r="H305" s="5"/>
    </row>
    <row r="306" spans="1:8" s="7" customFormat="1" ht="14.25">
      <c r="A306" s="1"/>
      <c r="B306" s="125"/>
      <c r="C306" s="5"/>
      <c r="D306" s="5"/>
      <c r="E306" s="5"/>
      <c r="F306" s="5"/>
      <c r="G306" s="5"/>
      <c r="H306" s="5"/>
    </row>
    <row r="307" spans="1:8" s="7" customFormat="1" ht="14.25">
      <c r="A307" s="1"/>
      <c r="B307" s="125"/>
      <c r="C307" s="5"/>
      <c r="D307" s="5"/>
      <c r="E307" s="5"/>
      <c r="F307" s="5"/>
      <c r="G307" s="5"/>
      <c r="H307" s="5"/>
    </row>
    <row r="308" spans="1:13" s="117" customFormat="1" ht="14.25">
      <c r="A308" s="1"/>
      <c r="B308" s="125"/>
      <c r="C308" s="5"/>
      <c r="D308" s="5"/>
      <c r="E308" s="5"/>
      <c r="F308" s="5"/>
      <c r="G308" s="5"/>
      <c r="H308" s="5"/>
      <c r="I308" s="7"/>
      <c r="J308" s="7"/>
      <c r="K308" s="7"/>
      <c r="L308" s="7"/>
      <c r="M308" s="7"/>
    </row>
    <row r="309" spans="1:13" s="117" customFormat="1" ht="14.25">
      <c r="A309" s="1"/>
      <c r="B309" s="125"/>
      <c r="C309" s="5"/>
      <c r="D309" s="5"/>
      <c r="E309" s="5"/>
      <c r="F309" s="5"/>
      <c r="G309" s="5"/>
      <c r="H309" s="5"/>
      <c r="I309" s="7"/>
      <c r="J309" s="7"/>
      <c r="K309" s="7"/>
      <c r="L309" s="7"/>
      <c r="M309" s="7"/>
    </row>
    <row r="310" spans="1:13" s="117" customFormat="1" ht="14.25">
      <c r="A310" s="1"/>
      <c r="B310" s="125"/>
      <c r="C310" s="5"/>
      <c r="D310" s="5"/>
      <c r="E310" s="5"/>
      <c r="F310" s="5"/>
      <c r="G310" s="5"/>
      <c r="H310" s="5"/>
      <c r="I310" s="7"/>
      <c r="J310" s="7"/>
      <c r="K310" s="7"/>
      <c r="L310" s="7"/>
      <c r="M310" s="7"/>
    </row>
    <row r="311" spans="1:13" s="119" customFormat="1" ht="14.25">
      <c r="A311" s="1"/>
      <c r="B311" s="125"/>
      <c r="C311" s="5"/>
      <c r="D311" s="5"/>
      <c r="E311" s="5"/>
      <c r="F311" s="5"/>
      <c r="G311" s="5"/>
      <c r="H311" s="5"/>
      <c r="I311" s="7"/>
      <c r="J311" s="7"/>
      <c r="K311" s="7"/>
      <c r="L311" s="7"/>
      <c r="M311" s="7"/>
    </row>
    <row r="312" spans="1:8" s="7" customFormat="1" ht="14.25">
      <c r="A312" s="1"/>
      <c r="B312" s="125"/>
      <c r="C312" s="5"/>
      <c r="D312" s="5"/>
      <c r="E312" s="5"/>
      <c r="F312" s="5"/>
      <c r="G312" s="5"/>
      <c r="H312" s="5"/>
    </row>
    <row r="313" spans="1:13" s="120" customFormat="1" ht="14.25">
      <c r="A313" s="1"/>
      <c r="B313" s="125"/>
      <c r="C313" s="5"/>
      <c r="D313" s="5"/>
      <c r="E313" s="5"/>
      <c r="F313" s="5"/>
      <c r="G313" s="5"/>
      <c r="H313" s="5"/>
      <c r="I313" s="7"/>
      <c r="J313" s="7"/>
      <c r="K313" s="7"/>
      <c r="L313" s="7"/>
      <c r="M313" s="7"/>
    </row>
    <row r="314" spans="1:13" s="120" customFormat="1" ht="14.25">
      <c r="A314" s="1"/>
      <c r="B314" s="125"/>
      <c r="C314" s="5"/>
      <c r="D314" s="5"/>
      <c r="E314" s="5"/>
      <c r="F314" s="5"/>
      <c r="G314" s="5"/>
      <c r="H314" s="5"/>
      <c r="I314" s="7"/>
      <c r="J314" s="7"/>
      <c r="K314" s="7"/>
      <c r="L314" s="7"/>
      <c r="M314" s="7"/>
    </row>
    <row r="315" spans="1:13" s="120" customFormat="1" ht="14.25">
      <c r="A315" s="1"/>
      <c r="B315" s="125"/>
      <c r="C315" s="5"/>
      <c r="D315" s="5"/>
      <c r="E315" s="5"/>
      <c r="F315" s="5"/>
      <c r="G315" s="5"/>
      <c r="H315" s="5"/>
      <c r="I315" s="7"/>
      <c r="J315" s="7"/>
      <c r="K315" s="7"/>
      <c r="L315" s="7"/>
      <c r="M315" s="7"/>
    </row>
    <row r="316" spans="1:13" s="120" customFormat="1" ht="14.25">
      <c r="A316" s="1"/>
      <c r="B316" s="125"/>
      <c r="C316" s="5"/>
      <c r="D316" s="5"/>
      <c r="E316" s="5"/>
      <c r="F316" s="5"/>
      <c r="G316" s="5"/>
      <c r="H316" s="5"/>
      <c r="I316" s="7"/>
      <c r="J316" s="7"/>
      <c r="K316" s="7"/>
      <c r="L316" s="7"/>
      <c r="M316" s="7"/>
    </row>
    <row r="317" spans="1:13" s="120" customFormat="1" ht="14.25">
      <c r="A317" s="1"/>
      <c r="B317" s="2"/>
      <c r="C317" s="3"/>
      <c r="D317" s="3"/>
      <c r="E317" s="3"/>
      <c r="F317" s="3"/>
      <c r="G317" s="3"/>
      <c r="H317" s="3"/>
      <c r="I317"/>
      <c r="J317"/>
      <c r="K317"/>
      <c r="L317"/>
      <c r="M317"/>
    </row>
    <row r="318" spans="1:13" s="120" customFormat="1" ht="14.25">
      <c r="A318" s="1"/>
      <c r="B318" s="2"/>
      <c r="C318" s="3"/>
      <c r="D318" s="3"/>
      <c r="E318" s="3"/>
      <c r="F318" s="3"/>
      <c r="G318" s="3"/>
      <c r="H318" s="3"/>
      <c r="I318"/>
      <c r="J318"/>
      <c r="K318"/>
      <c r="L318"/>
      <c r="M318"/>
    </row>
    <row r="319" spans="1:13" s="120" customFormat="1" ht="14.25">
      <c r="A319" s="1"/>
      <c r="B319" s="2"/>
      <c r="C319" s="3"/>
      <c r="D319" s="3"/>
      <c r="E319" s="3"/>
      <c r="F319" s="3"/>
      <c r="G319" s="3"/>
      <c r="H319" s="3"/>
      <c r="I319"/>
      <c r="J319"/>
      <c r="K319"/>
      <c r="L319"/>
      <c r="M319"/>
    </row>
    <row r="320" spans="1:13" s="120" customFormat="1" ht="14.25">
      <c r="A320" s="1"/>
      <c r="B320" s="2"/>
      <c r="C320" s="3"/>
      <c r="D320" s="3"/>
      <c r="E320" s="3"/>
      <c r="F320" s="3"/>
      <c r="G320" s="3"/>
      <c r="H320" s="3"/>
      <c r="I320"/>
      <c r="J320"/>
      <c r="K320"/>
      <c r="L320"/>
      <c r="M320"/>
    </row>
    <row r="321" spans="1:13" s="7" customFormat="1" ht="14.25">
      <c r="A321" s="1"/>
      <c r="B321" s="2"/>
      <c r="C321" s="3"/>
      <c r="D321" s="3"/>
      <c r="E321" s="3"/>
      <c r="F321" s="3"/>
      <c r="G321" s="3"/>
      <c r="H321" s="3"/>
      <c r="I321"/>
      <c r="J321"/>
      <c r="K321"/>
      <c r="L321"/>
      <c r="M321"/>
    </row>
    <row r="322" spans="1:13" s="7" customFormat="1" ht="14.25">
      <c r="A322" s="1"/>
      <c r="B322" s="2"/>
      <c r="C322" s="3"/>
      <c r="D322" s="3"/>
      <c r="E322" s="3"/>
      <c r="F322" s="3"/>
      <c r="G322" s="3"/>
      <c r="H322" s="3"/>
      <c r="I322"/>
      <c r="J322"/>
      <c r="K322"/>
      <c r="L322"/>
      <c r="M322"/>
    </row>
    <row r="323" spans="1:13" s="7" customFormat="1" ht="14.25">
      <c r="A323" s="1"/>
      <c r="B323" s="2"/>
      <c r="C323" s="3"/>
      <c r="D323" s="3"/>
      <c r="E323" s="3"/>
      <c r="F323" s="3"/>
      <c r="G323" s="3"/>
      <c r="H323" s="3"/>
      <c r="I323"/>
      <c r="J323"/>
      <c r="K323"/>
      <c r="L323"/>
      <c r="M323"/>
    </row>
    <row r="324" spans="1:13" s="7" customFormat="1" ht="14.25">
      <c r="A324" s="1"/>
      <c r="B324" s="2"/>
      <c r="C324" s="3"/>
      <c r="D324" s="3"/>
      <c r="E324" s="3"/>
      <c r="F324" s="3"/>
      <c r="G324" s="3"/>
      <c r="H324" s="3"/>
      <c r="I324"/>
      <c r="J324"/>
      <c r="K324"/>
      <c r="L324"/>
      <c r="M324"/>
    </row>
    <row r="325" spans="1:13" s="7" customFormat="1" ht="14.25">
      <c r="A325" s="1"/>
      <c r="B325" s="2"/>
      <c r="C325" s="3"/>
      <c r="D325" s="3"/>
      <c r="E325" s="3"/>
      <c r="F325" s="3"/>
      <c r="G325" s="3"/>
      <c r="H325" s="3"/>
      <c r="I325"/>
      <c r="J325"/>
      <c r="K325"/>
      <c r="L325"/>
      <c r="M325"/>
    </row>
    <row r="326" spans="1:13" s="7" customFormat="1" ht="14.25">
      <c r="A326" s="1"/>
      <c r="B326" s="2"/>
      <c r="C326" s="3"/>
      <c r="D326" s="3"/>
      <c r="E326" s="3"/>
      <c r="F326" s="3"/>
      <c r="G326" s="3"/>
      <c r="H326" s="3"/>
      <c r="I326"/>
      <c r="J326"/>
      <c r="K326"/>
      <c r="L326"/>
      <c r="M326"/>
    </row>
    <row r="327" spans="1:13" s="7" customFormat="1" ht="14.25">
      <c r="A327" s="1"/>
      <c r="B327" s="2"/>
      <c r="C327" s="3"/>
      <c r="D327" s="3"/>
      <c r="E327" s="3"/>
      <c r="F327" s="3"/>
      <c r="G327" s="3"/>
      <c r="H327" s="3"/>
      <c r="I327"/>
      <c r="J327"/>
      <c r="K327"/>
      <c r="L327"/>
      <c r="M327"/>
    </row>
    <row r="328" spans="1:13" s="7" customFormat="1" ht="14.25">
      <c r="A328" s="1"/>
      <c r="B328" s="2"/>
      <c r="C328" s="3"/>
      <c r="D328" s="3"/>
      <c r="E328" s="3"/>
      <c r="F328" s="3"/>
      <c r="G328" s="3"/>
      <c r="H328" s="3"/>
      <c r="I328"/>
      <c r="J328"/>
      <c r="K328"/>
      <c r="L328"/>
      <c r="M328"/>
    </row>
    <row r="329" spans="1:13" s="7" customFormat="1" ht="14.25">
      <c r="A329" s="1"/>
      <c r="B329" s="2"/>
      <c r="C329" s="3"/>
      <c r="D329" s="3"/>
      <c r="E329" s="3"/>
      <c r="F329" s="3"/>
      <c r="G329" s="3"/>
      <c r="H329" s="3"/>
      <c r="I329"/>
      <c r="J329"/>
      <c r="K329"/>
      <c r="L329"/>
      <c r="M329"/>
    </row>
    <row r="330" spans="1:13" s="7" customFormat="1" ht="14.25">
      <c r="A330" s="1"/>
      <c r="B330" s="2"/>
      <c r="C330" s="3"/>
      <c r="D330" s="3"/>
      <c r="E330" s="3"/>
      <c r="F330" s="3"/>
      <c r="G330" s="3"/>
      <c r="H330" s="3"/>
      <c r="I330"/>
      <c r="J330"/>
      <c r="K330"/>
      <c r="L330"/>
      <c r="M330"/>
    </row>
    <row r="331" spans="1:13" s="7" customFormat="1" ht="14.25">
      <c r="A331" s="1"/>
      <c r="B331" s="2"/>
      <c r="C331" s="3"/>
      <c r="D331" s="3"/>
      <c r="E331" s="3"/>
      <c r="F331" s="3"/>
      <c r="G331" s="3"/>
      <c r="H331" s="3"/>
      <c r="I331"/>
      <c r="J331"/>
      <c r="K331"/>
      <c r="L331"/>
      <c r="M331"/>
    </row>
    <row r="332" spans="1:13" s="7" customFormat="1" ht="14.25">
      <c r="A332" s="1"/>
      <c r="B332" s="2"/>
      <c r="C332" s="3"/>
      <c r="D332" s="3"/>
      <c r="E332" s="3"/>
      <c r="F332" s="3"/>
      <c r="G332" s="3"/>
      <c r="H332" s="3"/>
      <c r="I332"/>
      <c r="J332"/>
      <c r="K332"/>
      <c r="L332"/>
      <c r="M332"/>
    </row>
    <row r="333" spans="1:13" s="7" customFormat="1" ht="14.25">
      <c r="A333" s="1"/>
      <c r="B333" s="2"/>
      <c r="C333" s="3"/>
      <c r="D333" s="3"/>
      <c r="E333" s="3"/>
      <c r="F333" s="3"/>
      <c r="G333" s="3"/>
      <c r="H333" s="3"/>
      <c r="I333"/>
      <c r="J333"/>
      <c r="K333"/>
      <c r="L333"/>
      <c r="M333"/>
    </row>
    <row r="334" spans="1:13" s="7" customFormat="1" ht="14.25">
      <c r="A334" s="1"/>
      <c r="B334" s="2"/>
      <c r="C334" s="3"/>
      <c r="D334" s="3"/>
      <c r="E334" s="3"/>
      <c r="F334" s="3"/>
      <c r="G334" s="3"/>
      <c r="H334" s="3"/>
      <c r="I334"/>
      <c r="J334"/>
      <c r="K334"/>
      <c r="L334"/>
      <c r="M334"/>
    </row>
    <row r="335" spans="1:13" s="7" customFormat="1" ht="14.25">
      <c r="A335" s="1"/>
      <c r="B335" s="2"/>
      <c r="C335" s="3"/>
      <c r="D335" s="3"/>
      <c r="E335" s="3"/>
      <c r="F335" s="3"/>
      <c r="G335" s="3"/>
      <c r="H335" s="3"/>
      <c r="I335"/>
      <c r="J335"/>
      <c r="K335"/>
      <c r="L335"/>
      <c r="M335"/>
    </row>
    <row r="336" spans="1:13" s="7" customFormat="1" ht="14.25">
      <c r="A336" s="1"/>
      <c r="B336" s="2"/>
      <c r="C336" s="3"/>
      <c r="D336" s="3"/>
      <c r="E336" s="3"/>
      <c r="F336" s="3"/>
      <c r="G336" s="3"/>
      <c r="H336" s="3"/>
      <c r="I336"/>
      <c r="J336"/>
      <c r="K336"/>
      <c r="L336"/>
      <c r="M336"/>
    </row>
    <row r="337" spans="1:13" s="7" customFormat="1" ht="14.25">
      <c r="A337" s="1"/>
      <c r="B337" s="2"/>
      <c r="C337" s="3"/>
      <c r="D337" s="3"/>
      <c r="E337" s="3"/>
      <c r="F337" s="3"/>
      <c r="G337" s="3"/>
      <c r="H337" s="3"/>
      <c r="I337"/>
      <c r="J337"/>
      <c r="K337"/>
      <c r="L337"/>
      <c r="M337"/>
    </row>
    <row r="338" spans="1:13" s="7" customFormat="1" ht="14.25">
      <c r="A338" s="1"/>
      <c r="B338" s="2"/>
      <c r="C338" s="3"/>
      <c r="D338" s="3"/>
      <c r="E338" s="3"/>
      <c r="F338" s="3"/>
      <c r="G338" s="3"/>
      <c r="H338" s="3"/>
      <c r="I338"/>
      <c r="J338"/>
      <c r="K338"/>
      <c r="L338"/>
      <c r="M338"/>
    </row>
    <row r="339" spans="1:13" s="7" customFormat="1" ht="14.25">
      <c r="A339" s="1"/>
      <c r="B339" s="2"/>
      <c r="C339" s="3"/>
      <c r="D339" s="3"/>
      <c r="E339" s="3"/>
      <c r="F339" s="3"/>
      <c r="G339" s="3"/>
      <c r="H339" s="3"/>
      <c r="I339"/>
      <c r="J339"/>
      <c r="K339"/>
      <c r="L339"/>
      <c r="M339"/>
    </row>
    <row r="340" spans="1:13" s="7" customFormat="1" ht="14.25">
      <c r="A340" s="1"/>
      <c r="B340" s="2"/>
      <c r="C340" s="3"/>
      <c r="D340" s="3"/>
      <c r="E340" s="3"/>
      <c r="F340" s="3"/>
      <c r="G340" s="3"/>
      <c r="H340" s="3"/>
      <c r="I340"/>
      <c r="J340"/>
      <c r="K340"/>
      <c r="L340"/>
      <c r="M340"/>
    </row>
    <row r="341" spans="1:13" s="7" customFormat="1" ht="14.25">
      <c r="A341" s="1"/>
      <c r="B341" s="2"/>
      <c r="C341" s="3"/>
      <c r="D341" s="3"/>
      <c r="E341" s="3"/>
      <c r="F341" s="3"/>
      <c r="G341" s="3"/>
      <c r="H341" s="3"/>
      <c r="I341"/>
      <c r="J341"/>
      <c r="K341"/>
      <c r="L341"/>
      <c r="M341"/>
    </row>
    <row r="342" spans="1:13" s="7" customFormat="1" ht="14.25">
      <c r="A342" s="1"/>
      <c r="B342" s="2"/>
      <c r="C342" s="3"/>
      <c r="D342" s="3"/>
      <c r="E342" s="3"/>
      <c r="F342" s="3"/>
      <c r="G342" s="3"/>
      <c r="H342" s="3"/>
      <c r="I342"/>
      <c r="J342"/>
      <c r="K342"/>
      <c r="L342"/>
      <c r="M342"/>
    </row>
    <row r="343" spans="1:13" s="7" customFormat="1" ht="14.25">
      <c r="A343" s="1"/>
      <c r="B343" s="2"/>
      <c r="C343" s="3"/>
      <c r="D343" s="3"/>
      <c r="E343" s="3"/>
      <c r="F343" s="3"/>
      <c r="G343" s="3"/>
      <c r="H343" s="3"/>
      <c r="I343"/>
      <c r="J343"/>
      <c r="K343"/>
      <c r="L343"/>
      <c r="M343"/>
    </row>
    <row r="344" spans="1:13" s="7" customFormat="1" ht="14.25">
      <c r="A344" s="1"/>
      <c r="B344" s="2"/>
      <c r="C344" s="3"/>
      <c r="D344" s="3"/>
      <c r="E344" s="3"/>
      <c r="F344" s="3"/>
      <c r="G344" s="3"/>
      <c r="H344" s="3"/>
      <c r="I344"/>
      <c r="J344"/>
      <c r="K344"/>
      <c r="L344"/>
      <c r="M344"/>
    </row>
    <row r="345" spans="1:13" s="7" customFormat="1" ht="14.25">
      <c r="A345" s="1"/>
      <c r="B345" s="2"/>
      <c r="C345" s="3"/>
      <c r="D345" s="3"/>
      <c r="E345" s="3"/>
      <c r="F345" s="3"/>
      <c r="G345" s="3"/>
      <c r="H345" s="3"/>
      <c r="I345"/>
      <c r="J345"/>
      <c r="K345"/>
      <c r="L345"/>
      <c r="M345"/>
    </row>
    <row r="346" spans="1:13" s="7" customFormat="1" ht="14.25">
      <c r="A346" s="1"/>
      <c r="B346" s="2"/>
      <c r="C346" s="3"/>
      <c r="D346" s="3"/>
      <c r="E346" s="3"/>
      <c r="F346" s="3"/>
      <c r="G346" s="3"/>
      <c r="H346" s="3"/>
      <c r="I346"/>
      <c r="J346"/>
      <c r="K346"/>
      <c r="L346"/>
      <c r="M346"/>
    </row>
    <row r="347" spans="1:13" s="7" customFormat="1" ht="14.25">
      <c r="A347" s="1"/>
      <c r="B347" s="2"/>
      <c r="C347" s="3"/>
      <c r="D347" s="3"/>
      <c r="E347" s="3"/>
      <c r="F347" s="3"/>
      <c r="G347" s="3"/>
      <c r="H347" s="3"/>
      <c r="I347"/>
      <c r="J347"/>
      <c r="K347"/>
      <c r="L347"/>
      <c r="M347"/>
    </row>
    <row r="348" spans="1:13" s="7" customFormat="1" ht="14.25">
      <c r="A348" s="1"/>
      <c r="B348" s="2"/>
      <c r="C348" s="3"/>
      <c r="D348" s="3"/>
      <c r="E348" s="3"/>
      <c r="F348" s="3"/>
      <c r="G348" s="3"/>
      <c r="H348" s="3"/>
      <c r="I348"/>
      <c r="J348"/>
      <c r="K348"/>
      <c r="L348"/>
      <c r="M348"/>
    </row>
    <row r="349" spans="1:13" s="7" customFormat="1" ht="14.25">
      <c r="A349" s="1"/>
      <c r="B349" s="2"/>
      <c r="C349" s="3"/>
      <c r="D349" s="3"/>
      <c r="E349" s="3"/>
      <c r="F349" s="3"/>
      <c r="G349" s="3"/>
      <c r="H349" s="3"/>
      <c r="I349"/>
      <c r="J349"/>
      <c r="K349"/>
      <c r="L349"/>
      <c r="M349"/>
    </row>
    <row r="350" spans="1:13" s="7" customFormat="1" ht="14.25">
      <c r="A350" s="1"/>
      <c r="B350" s="2"/>
      <c r="C350" s="3"/>
      <c r="D350" s="3"/>
      <c r="E350" s="3"/>
      <c r="F350" s="3"/>
      <c r="G350" s="3"/>
      <c r="H350" s="3"/>
      <c r="I350"/>
      <c r="J350"/>
      <c r="K350"/>
      <c r="L350"/>
      <c r="M350"/>
    </row>
    <row r="351" spans="1:13" s="7" customFormat="1" ht="14.25">
      <c r="A351" s="1"/>
      <c r="B351" s="2"/>
      <c r="C351" s="3"/>
      <c r="D351" s="3"/>
      <c r="E351" s="3"/>
      <c r="F351" s="3"/>
      <c r="G351" s="3"/>
      <c r="H351" s="3"/>
      <c r="I351"/>
      <c r="J351"/>
      <c r="K351"/>
      <c r="L351"/>
      <c r="M351"/>
    </row>
    <row r="352" spans="1:13" s="7" customFormat="1" ht="14.25">
      <c r="A352" s="1"/>
      <c r="B352" s="2"/>
      <c r="C352" s="3"/>
      <c r="D352" s="3"/>
      <c r="E352" s="3"/>
      <c r="F352" s="3"/>
      <c r="G352" s="3"/>
      <c r="H352" s="3"/>
      <c r="I352"/>
      <c r="J352"/>
      <c r="K352"/>
      <c r="L352"/>
      <c r="M352"/>
    </row>
    <row r="353" spans="1:13" s="7" customFormat="1" ht="14.25">
      <c r="A353" s="1"/>
      <c r="B353" s="2"/>
      <c r="C353" s="3"/>
      <c r="D353" s="3"/>
      <c r="E353" s="3"/>
      <c r="F353" s="3"/>
      <c r="G353" s="3"/>
      <c r="H353" s="3"/>
      <c r="I353"/>
      <c r="J353"/>
      <c r="K353"/>
      <c r="L353"/>
      <c r="M353"/>
    </row>
    <row r="354" spans="1:13" s="7" customFormat="1" ht="14.25">
      <c r="A354" s="1"/>
      <c r="B354" s="2"/>
      <c r="C354" s="3"/>
      <c r="D354" s="3"/>
      <c r="E354" s="3"/>
      <c r="F354" s="3"/>
      <c r="G354" s="3"/>
      <c r="H354" s="3"/>
      <c r="I354"/>
      <c r="J354"/>
      <c r="K354"/>
      <c r="L354"/>
      <c r="M354"/>
    </row>
    <row r="355" spans="1:13" s="7" customFormat="1" ht="14.25">
      <c r="A355" s="1"/>
      <c r="B355" s="2"/>
      <c r="C355" s="3"/>
      <c r="D355" s="3"/>
      <c r="E355" s="3"/>
      <c r="F355" s="3"/>
      <c r="G355" s="3"/>
      <c r="H355" s="3"/>
      <c r="I355"/>
      <c r="J355"/>
      <c r="K355"/>
      <c r="L355"/>
      <c r="M355"/>
    </row>
    <row r="356" spans="1:13" s="7" customFormat="1" ht="14.25">
      <c r="A356" s="1"/>
      <c r="B356" s="2"/>
      <c r="C356" s="3"/>
      <c r="D356" s="3"/>
      <c r="E356" s="3"/>
      <c r="F356" s="3"/>
      <c r="G356" s="3"/>
      <c r="H356" s="3"/>
      <c r="I356"/>
      <c r="J356"/>
      <c r="K356"/>
      <c r="L356"/>
      <c r="M356"/>
    </row>
  </sheetData>
  <sheetProtection selectLockedCells="1" selectUnlockedCells="1"/>
  <mergeCells count="10">
    <mergeCell ref="E1:H1"/>
    <mergeCell ref="E2:H2"/>
    <mergeCell ref="E3:H3"/>
    <mergeCell ref="E4:H4"/>
    <mergeCell ref="E5:H5"/>
    <mergeCell ref="E6:H6"/>
    <mergeCell ref="G7:H7"/>
    <mergeCell ref="B8:G8"/>
    <mergeCell ref="B9:G9"/>
    <mergeCell ref="B10:G10"/>
  </mergeCells>
  <printOptions/>
  <pageMargins left="0.5902777777777778" right="0.39375" top="0.5902777777777778" bottom="0.59027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2022-12-09T08:30:18Z</cp:lastPrinted>
  <dcterms:modified xsi:type="dcterms:W3CDTF">2023-11-15T04:37:57Z</dcterms:modified>
  <cp:category/>
  <cp:version/>
  <cp:contentType/>
  <cp:contentStatus/>
  <cp:revision>323</cp:revision>
</cp:coreProperties>
</file>